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公式表" sheetId="1" r:id="rId1"/>
  </sheets>
  <definedNames>
    <definedName name="_xlnm.Print_Area" localSheetId="0">公式表!$A$2:$V$140</definedName>
    <definedName name="_xlnm.Print_Titles" localSheetId="0">公式表!$3:5</definedName>
    <definedName name="_xlnm._FilterDatabase" localSheetId="0" hidden="1">公式表!$A$2:$W$140</definedName>
  </definedNames>
  <calcPr calcId="144525"/>
</workbook>
</file>

<file path=xl/sharedStrings.xml><?xml version="1.0" encoding="utf-8"?>
<sst xmlns="http://schemas.openxmlformats.org/spreadsheetml/2006/main" count="863" uniqueCount="517">
  <si>
    <t>附件5</t>
  </si>
  <si>
    <t>2023年5月拟拨付新疆天润乳业股份有限公司社会保险补贴花名册</t>
  </si>
  <si>
    <r>
      <rPr>
        <sz val="12"/>
        <rFont val="楷体"/>
        <charset val="134"/>
      </rPr>
      <t>序号</t>
    </r>
  </si>
  <si>
    <r>
      <rPr>
        <sz val="12"/>
        <rFont val="楷体"/>
        <charset val="134"/>
      </rPr>
      <t>申报企业名称</t>
    </r>
  </si>
  <si>
    <r>
      <rPr>
        <sz val="12"/>
        <rFont val="楷体"/>
        <charset val="134"/>
      </rPr>
      <t>姓名</t>
    </r>
  </si>
  <si>
    <r>
      <rPr>
        <sz val="12"/>
        <rFont val="楷体"/>
        <charset val="134"/>
      </rPr>
      <t>性别</t>
    </r>
  </si>
  <si>
    <r>
      <rPr>
        <sz val="12"/>
        <rFont val="楷体"/>
        <charset val="134"/>
      </rPr>
      <t>身份证号码</t>
    </r>
  </si>
  <si>
    <t>联系电话</t>
  </si>
  <si>
    <r>
      <rPr>
        <sz val="12"/>
        <rFont val="楷体"/>
        <charset val="134"/>
      </rPr>
      <t>人员类别</t>
    </r>
  </si>
  <si>
    <r>
      <rPr>
        <sz val="12"/>
        <rFont val="楷体"/>
        <charset val="134"/>
      </rPr>
      <t>缴费基数</t>
    </r>
  </si>
  <si>
    <r>
      <rPr>
        <sz val="12"/>
        <rFont val="楷体"/>
        <charset val="134"/>
      </rPr>
      <t>单位缴费部分</t>
    </r>
  </si>
  <si>
    <r>
      <rPr>
        <sz val="12"/>
        <rFont val="楷体"/>
        <charset val="134"/>
      </rPr>
      <t>个人缴费部分</t>
    </r>
  </si>
  <si>
    <r>
      <rPr>
        <sz val="12"/>
        <rFont val="楷体"/>
        <charset val="134"/>
      </rPr>
      <t>享受补贴比例</t>
    </r>
  </si>
  <si>
    <r>
      <rPr>
        <sz val="12"/>
        <rFont val="楷体"/>
        <charset val="134"/>
      </rPr>
      <t>补贴金额合计</t>
    </r>
  </si>
  <si>
    <r>
      <rPr>
        <sz val="12"/>
        <rFont val="楷体"/>
        <charset val="134"/>
      </rPr>
      <t>补贴</t>
    </r>
    <r>
      <rPr>
        <sz val="12"/>
        <rFont val="Times New Roman"/>
        <charset val="134"/>
      </rPr>
      <t xml:space="preserve"> </t>
    </r>
    <r>
      <rPr>
        <sz val="12"/>
        <rFont val="楷体"/>
        <charset val="134"/>
      </rPr>
      <t>起</t>
    </r>
    <r>
      <rPr>
        <sz val="12"/>
        <rFont val="Times New Roman"/>
        <charset val="134"/>
      </rPr>
      <t>-</t>
    </r>
    <r>
      <rPr>
        <sz val="12"/>
        <rFont val="楷体"/>
        <charset val="134"/>
      </rPr>
      <t>止年月</t>
    </r>
  </si>
  <si>
    <r>
      <rPr>
        <sz val="12"/>
        <rFont val="楷体"/>
        <charset val="134"/>
      </rPr>
      <t>累计享受补贴月数</t>
    </r>
  </si>
  <si>
    <r>
      <rPr>
        <sz val="12"/>
        <rFont val="楷体"/>
        <charset val="134"/>
      </rPr>
      <t>基本养老保险、失业保险</t>
    </r>
  </si>
  <si>
    <r>
      <rPr>
        <sz val="12"/>
        <rFont val="楷体"/>
        <charset val="134"/>
      </rPr>
      <t>基本医疗保险</t>
    </r>
  </si>
  <si>
    <r>
      <rPr>
        <sz val="12"/>
        <rFont val="楷体"/>
        <charset val="134"/>
      </rPr>
      <t>基本养老保险（</t>
    </r>
    <r>
      <rPr>
        <sz val="12"/>
        <rFont val="Times New Roman"/>
        <charset val="134"/>
      </rPr>
      <t>16%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</si>
  <si>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基本医疗保险（</t>
    </r>
    <r>
      <rPr>
        <sz val="12"/>
        <rFont val="Times New Roman"/>
        <charset val="134"/>
      </rPr>
      <t>9%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</si>
  <si>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失业保险（</t>
    </r>
    <r>
      <rPr>
        <sz val="12"/>
        <rFont val="Times New Roman"/>
        <charset val="134"/>
      </rPr>
      <t>0.5%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</si>
  <si>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补贴小计</t>
    </r>
  </si>
  <si>
    <r>
      <rPr>
        <sz val="12"/>
        <rFont val="楷体"/>
        <charset val="134"/>
      </rPr>
      <t>基本养老保险（</t>
    </r>
    <r>
      <rPr>
        <sz val="12"/>
        <rFont val="Times New Roman"/>
        <charset val="134"/>
      </rPr>
      <t>8%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</si>
  <si>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基本医疗保险（</t>
    </r>
    <r>
      <rPr>
        <sz val="12"/>
        <rFont val="Times New Roman"/>
        <charset val="134"/>
      </rPr>
      <t>2%</t>
    </r>
    <r>
      <rPr>
        <sz val="12"/>
        <rFont val="楷体"/>
        <charset val="134"/>
      </rPr>
      <t>）</t>
    </r>
  </si>
  <si>
    <t>13=10+11+12</t>
  </si>
  <si>
    <t>17=14+15+16</t>
  </si>
  <si>
    <t>19=13+17</t>
  </si>
  <si>
    <t>20（起）</t>
  </si>
  <si>
    <t>20（止）</t>
  </si>
  <si>
    <t>天润乳业</t>
  </si>
  <si>
    <t>苏玉</t>
  </si>
  <si>
    <t>女</t>
  </si>
  <si>
    <t>6523**********3021</t>
  </si>
  <si>
    <t>189****2770</t>
  </si>
  <si>
    <t>普通劳动者</t>
  </si>
  <si>
    <t>杜鸿鹏</t>
  </si>
  <si>
    <t>男</t>
  </si>
  <si>
    <t>6501**********2314</t>
  </si>
  <si>
    <t>189****5041</t>
  </si>
  <si>
    <t>高正帅</t>
  </si>
  <si>
    <t>4113**********3116</t>
  </si>
  <si>
    <t>152****1212</t>
  </si>
  <si>
    <t>许菁</t>
  </si>
  <si>
    <t>6501**********2548</t>
  </si>
  <si>
    <t>176****2870</t>
  </si>
  <si>
    <t>冉宏伟</t>
  </si>
  <si>
    <t>6501**********4511</t>
  </si>
  <si>
    <t>166****2369</t>
  </si>
  <si>
    <t>赵志达</t>
  </si>
  <si>
    <t>3713**********6717</t>
  </si>
  <si>
    <t>189****6170</t>
  </si>
  <si>
    <t>王磊</t>
  </si>
  <si>
    <t>6501**********0719</t>
  </si>
  <si>
    <t>138****5828</t>
  </si>
  <si>
    <t>天润科技</t>
  </si>
  <si>
    <t>李亲凯</t>
  </si>
  <si>
    <t>4105**********4217</t>
  </si>
  <si>
    <t>132****7587</t>
  </si>
  <si>
    <t>吴昊</t>
  </si>
  <si>
    <t>3203**********0235</t>
  </si>
  <si>
    <t>159****6956</t>
  </si>
  <si>
    <t>白文波</t>
  </si>
  <si>
    <t>6222**********1535</t>
  </si>
  <si>
    <t>159****3148</t>
  </si>
  <si>
    <t>孙须钢</t>
  </si>
  <si>
    <t>6527**********0418</t>
  </si>
  <si>
    <t>135****0580</t>
  </si>
  <si>
    <t>张信长</t>
  </si>
  <si>
    <t>6590**********3838</t>
  </si>
  <si>
    <t>150****9260</t>
  </si>
  <si>
    <t>杨志强</t>
  </si>
  <si>
    <t>6523**********5218</t>
  </si>
  <si>
    <t>176****1617</t>
  </si>
  <si>
    <t>来田田</t>
  </si>
  <si>
    <t>4113**********3767</t>
  </si>
  <si>
    <t>152****7330</t>
  </si>
  <si>
    <t>王晓娟</t>
  </si>
  <si>
    <t>5113**********1628</t>
  </si>
  <si>
    <t>189****5119</t>
  </si>
  <si>
    <t>谢惠云</t>
  </si>
  <si>
    <t>6223**********0025</t>
  </si>
  <si>
    <t>176****9627</t>
  </si>
  <si>
    <t>陈文强</t>
  </si>
  <si>
    <t>6523**********0912</t>
  </si>
  <si>
    <t>180****9554</t>
  </si>
  <si>
    <t>杨义国</t>
  </si>
  <si>
    <t>6223**********2813</t>
  </si>
  <si>
    <t>152****9776</t>
  </si>
  <si>
    <t>杨浩东</t>
  </si>
  <si>
    <t>6501**********2012</t>
  </si>
  <si>
    <t>150****6504</t>
  </si>
  <si>
    <t>孙宝林</t>
  </si>
  <si>
    <t>6204**********1911</t>
  </si>
  <si>
    <t>181****0860</t>
  </si>
  <si>
    <t>马靖</t>
  </si>
  <si>
    <t>6590**********3418</t>
  </si>
  <si>
    <t>186****5050</t>
  </si>
  <si>
    <t>周生兴</t>
  </si>
  <si>
    <t>6223**********3930</t>
  </si>
  <si>
    <t>186****3783</t>
  </si>
  <si>
    <t>2022年7月</t>
  </si>
  <si>
    <t>王亚农</t>
  </si>
  <si>
    <t>3702**********5839</t>
  </si>
  <si>
    <t>182****7330</t>
  </si>
  <si>
    <t>郭宁</t>
  </si>
  <si>
    <t>6501**********6413</t>
  </si>
  <si>
    <t>151****1359</t>
  </si>
  <si>
    <t>季娜</t>
  </si>
  <si>
    <t>6523**********0022</t>
  </si>
  <si>
    <t>157****0222</t>
  </si>
  <si>
    <t>马缘</t>
  </si>
  <si>
    <t>6528**********0325</t>
  </si>
  <si>
    <t>139****6722</t>
  </si>
  <si>
    <t>董娟娟</t>
  </si>
  <si>
    <t>6540**********0720</t>
  </si>
  <si>
    <t>186****0682</t>
  </si>
  <si>
    <t>天润烽火台</t>
  </si>
  <si>
    <t>沙吾列·苏力坦</t>
  </si>
  <si>
    <t>6501**********2423</t>
  </si>
  <si>
    <t>136****2557</t>
  </si>
  <si>
    <t>沙那提·苏力坦</t>
  </si>
  <si>
    <t>6501**********242X</t>
  </si>
  <si>
    <t>181****9734</t>
  </si>
  <si>
    <t>马玉艳</t>
  </si>
  <si>
    <t>6205**********3625</t>
  </si>
  <si>
    <t>132****0350</t>
  </si>
  <si>
    <t>马琴琴</t>
  </si>
  <si>
    <t>6205**********0205</t>
  </si>
  <si>
    <t>158****8853</t>
  </si>
  <si>
    <t>马克宏</t>
  </si>
  <si>
    <t>6205**********3612</t>
  </si>
  <si>
    <t>131****5178</t>
  </si>
  <si>
    <t>王  景</t>
  </si>
  <si>
    <t>6540**********372X</t>
  </si>
  <si>
    <t>150****2726</t>
  </si>
  <si>
    <t>韩贵朝</t>
  </si>
  <si>
    <t>6301**********0514</t>
  </si>
  <si>
    <t>181****6927</t>
  </si>
  <si>
    <t>刘文华</t>
  </si>
  <si>
    <t>4128**********4137</t>
  </si>
  <si>
    <t>139****9280</t>
  </si>
  <si>
    <t>张  淳</t>
  </si>
  <si>
    <t>5301**********5710</t>
  </si>
  <si>
    <t>177****9597</t>
  </si>
  <si>
    <t>杨一鸣</t>
  </si>
  <si>
    <t>6102**********7418</t>
  </si>
  <si>
    <t>132****9135</t>
  </si>
  <si>
    <t>王建强</t>
  </si>
  <si>
    <t>6205**********1318</t>
  </si>
  <si>
    <t>189****2128</t>
  </si>
  <si>
    <t>孙启鹏</t>
  </si>
  <si>
    <t>6224**********2859</t>
  </si>
  <si>
    <t>150****1685</t>
  </si>
  <si>
    <t>楚文英</t>
  </si>
  <si>
    <t>6223**********3461</t>
  </si>
  <si>
    <t>188****4167</t>
  </si>
  <si>
    <t>张凯华</t>
  </si>
  <si>
    <t>6501**********0016</t>
  </si>
  <si>
    <t>186****9951</t>
  </si>
  <si>
    <t>高文军</t>
  </si>
  <si>
    <t>6501**********1732</t>
  </si>
  <si>
    <t>135****8630</t>
  </si>
  <si>
    <t>廖  龙</t>
  </si>
  <si>
    <t>6501**********1313</t>
  </si>
  <si>
    <t>136****2321</t>
  </si>
  <si>
    <t>王润和</t>
  </si>
  <si>
    <t>6503**********0919</t>
  </si>
  <si>
    <t>139****6652</t>
  </si>
  <si>
    <t>张  轶</t>
  </si>
  <si>
    <t>6503**********3625</t>
  </si>
  <si>
    <t>137****6536</t>
  </si>
  <si>
    <t>张继萍</t>
  </si>
  <si>
    <t>6503**********3627</t>
  </si>
  <si>
    <t>189****9213</t>
  </si>
  <si>
    <t>宋  洁</t>
  </si>
  <si>
    <t>6523**********2622</t>
  </si>
  <si>
    <t>186****1219</t>
  </si>
  <si>
    <t>冉田甜</t>
  </si>
  <si>
    <t>6529**********0420</t>
  </si>
  <si>
    <t>151****1685</t>
  </si>
  <si>
    <t>章以群</t>
  </si>
  <si>
    <t>6540**********3316</t>
  </si>
  <si>
    <t>152****5558</t>
  </si>
  <si>
    <t>龙国平</t>
  </si>
  <si>
    <t>6540**********291X</t>
  </si>
  <si>
    <t>150****2008</t>
  </si>
  <si>
    <t>胡朝辉</t>
  </si>
  <si>
    <t>6540**********4116</t>
  </si>
  <si>
    <t>133****8302</t>
  </si>
  <si>
    <t>黄  荣</t>
  </si>
  <si>
    <t>6540**********3323</t>
  </si>
  <si>
    <t>137****0059</t>
  </si>
  <si>
    <t>张红梅</t>
  </si>
  <si>
    <t>6540**********2149</t>
  </si>
  <si>
    <t>159****7002</t>
  </si>
  <si>
    <t>王志伟</t>
  </si>
  <si>
    <t>6540**********3731</t>
  </si>
  <si>
    <t>151****0030</t>
  </si>
  <si>
    <t>张秀霞</t>
  </si>
  <si>
    <t>6540**********4923</t>
  </si>
  <si>
    <t>150****2611</t>
  </si>
  <si>
    <t>郭志伟</t>
  </si>
  <si>
    <t>6540**********1419</t>
  </si>
  <si>
    <t>181****6339</t>
  </si>
  <si>
    <t>薛兴勇</t>
  </si>
  <si>
    <t>6590**********5739</t>
  </si>
  <si>
    <t>158****0665</t>
  </si>
  <si>
    <t>何  宏</t>
  </si>
  <si>
    <t>6212**********301X</t>
  </si>
  <si>
    <t>150****8092</t>
  </si>
  <si>
    <t>徐立英</t>
  </si>
  <si>
    <t>6540**********2925</t>
  </si>
  <si>
    <t>131****407</t>
  </si>
  <si>
    <t>谢英燕</t>
  </si>
  <si>
    <t>6542**********0928</t>
  </si>
  <si>
    <t>138****8610</t>
  </si>
  <si>
    <t>范运龙</t>
  </si>
  <si>
    <t>3412**********4795</t>
  </si>
  <si>
    <t>132****8100</t>
  </si>
  <si>
    <t>天润北亭</t>
  </si>
  <si>
    <t>窦波利</t>
  </si>
  <si>
    <t>6101**********0628</t>
  </si>
  <si>
    <t>181****6723</t>
  </si>
  <si>
    <t>2021年2月</t>
  </si>
  <si>
    <t>陈禄德</t>
  </si>
  <si>
    <t>6223**********2035</t>
  </si>
  <si>
    <t>153****5731</t>
  </si>
  <si>
    <t>2021年8月</t>
  </si>
  <si>
    <t>刘铃山</t>
  </si>
  <si>
    <t>6223**********1733</t>
  </si>
  <si>
    <t>157****0116</t>
  </si>
  <si>
    <t>刘昌勇</t>
  </si>
  <si>
    <t>6528**********2236</t>
  </si>
  <si>
    <t>152****2851</t>
  </si>
  <si>
    <t>王丰</t>
  </si>
  <si>
    <t>6522**********272X</t>
  </si>
  <si>
    <t>181****5319</t>
  </si>
  <si>
    <t>李强</t>
  </si>
  <si>
    <t>6224**********5134</t>
  </si>
  <si>
    <t>152****1921</t>
  </si>
  <si>
    <t>张晓娟</t>
  </si>
  <si>
    <t>6224**********2925</t>
  </si>
  <si>
    <t>183****7317</t>
  </si>
  <si>
    <t>朱磊</t>
  </si>
  <si>
    <t>6222**********6615</t>
  </si>
  <si>
    <t>189****0129</t>
  </si>
  <si>
    <t>王全</t>
  </si>
  <si>
    <t>4221**********0935</t>
  </si>
  <si>
    <t>158****6816</t>
  </si>
  <si>
    <t>伊曼·萨迪克</t>
  </si>
  <si>
    <t>6531**********1439</t>
  </si>
  <si>
    <t>176****8877</t>
  </si>
  <si>
    <t>吾拉依木·司买提</t>
  </si>
  <si>
    <t>6531**********2059</t>
  </si>
  <si>
    <t>130****2139</t>
  </si>
  <si>
    <t>刘嘉翔</t>
  </si>
  <si>
    <t>6523**********2015</t>
  </si>
  <si>
    <t>152****1366</t>
  </si>
  <si>
    <t>努尔斯曼古丽·太力艾提</t>
  </si>
  <si>
    <t>6531**********2620</t>
  </si>
  <si>
    <t>153****7327</t>
  </si>
  <si>
    <t>阿卜拉江·阿卜杜热西提</t>
  </si>
  <si>
    <t>6531**********2632</t>
  </si>
  <si>
    <t>156****9547</t>
  </si>
  <si>
    <t>赵红艳</t>
  </si>
  <si>
    <t>6224**********1682</t>
  </si>
  <si>
    <t>199****0057</t>
  </si>
  <si>
    <t>伊斯马伊力·穆合塔尔</t>
  </si>
  <si>
    <t>6531**********2614</t>
  </si>
  <si>
    <t>135****1677</t>
  </si>
  <si>
    <t>麦麦提艾力.达吾提</t>
  </si>
  <si>
    <t>6531**********2617</t>
  </si>
  <si>
    <t>156****0340</t>
  </si>
  <si>
    <t>努尔艾合买提·艾买尔</t>
  </si>
  <si>
    <t>6531**********1399</t>
  </si>
  <si>
    <t>176****1121</t>
  </si>
  <si>
    <t>达吾提·吐孙</t>
  </si>
  <si>
    <t>6531**********2012</t>
  </si>
  <si>
    <t>166****8897</t>
  </si>
  <si>
    <t>李能占</t>
  </si>
  <si>
    <t>6226**********4357</t>
  </si>
  <si>
    <t>153****7514</t>
  </si>
  <si>
    <t>列提普·杰力力</t>
  </si>
  <si>
    <t>180****0976</t>
  </si>
  <si>
    <t>阿卜杜热伊木·
米吉提</t>
  </si>
  <si>
    <t>196****7209</t>
  </si>
  <si>
    <t>木太力甫·库万</t>
  </si>
  <si>
    <t>6531**********3639</t>
  </si>
  <si>
    <t>184****3684</t>
  </si>
  <si>
    <t>刘强</t>
  </si>
  <si>
    <t>6540**********3717</t>
  </si>
  <si>
    <t>189****7747</t>
  </si>
  <si>
    <t>巴图尔江·杰力力</t>
  </si>
  <si>
    <t>6531**********2610</t>
  </si>
  <si>
    <t>130****0492</t>
  </si>
  <si>
    <t>美合日古丽·
阿卜杜热合曼</t>
  </si>
  <si>
    <t>6531**********2643</t>
  </si>
  <si>
    <t>151****8940</t>
  </si>
  <si>
    <t>阿卜杜热伊木·肉孜</t>
  </si>
  <si>
    <t>6531**********1436</t>
  </si>
  <si>
    <t>150****0380</t>
  </si>
  <si>
    <t>阿布拉江·马木提</t>
  </si>
  <si>
    <t>6531**********2611</t>
  </si>
  <si>
    <t>181****0646</t>
  </si>
  <si>
    <t>阿依努尔·吾买尔</t>
  </si>
  <si>
    <t>6531**********4826</t>
  </si>
  <si>
    <t>199****9467</t>
  </si>
  <si>
    <t>古莱斯克孜·如孜</t>
  </si>
  <si>
    <t>6531**********1128</t>
  </si>
  <si>
    <t>173****4932</t>
  </si>
  <si>
    <t>凯丽比努尔·玉苏甫</t>
  </si>
  <si>
    <t>6531**********0767</t>
  </si>
  <si>
    <t>198****1767</t>
  </si>
  <si>
    <t xml:space="preserve">胡西它尔·努尔江 </t>
  </si>
  <si>
    <t>6541**********1417</t>
  </si>
  <si>
    <t>136****6378</t>
  </si>
  <si>
    <t>阿卜杜如苏力·图尔荪</t>
  </si>
  <si>
    <t>6531**********2936</t>
  </si>
  <si>
    <t>166****6120</t>
  </si>
  <si>
    <t>巴哈尔古丽·伊斯马伊力</t>
  </si>
  <si>
    <t>6531**********2147</t>
  </si>
  <si>
    <t>176****8559</t>
  </si>
  <si>
    <t>阿依妮萨·热合曼</t>
  </si>
  <si>
    <t>6531**********2985</t>
  </si>
  <si>
    <t>158****7885</t>
  </si>
  <si>
    <t>阿尔那古丽·哈斯木江</t>
  </si>
  <si>
    <t>6542**********1425</t>
  </si>
  <si>
    <t>150****2515</t>
  </si>
  <si>
    <t>天润销售</t>
  </si>
  <si>
    <t>兰博</t>
  </si>
  <si>
    <t>6541**********5272</t>
  </si>
  <si>
    <t>180****6248</t>
  </si>
  <si>
    <t>于明军</t>
  </si>
  <si>
    <t>6223**********1732</t>
  </si>
  <si>
    <t>177****3058</t>
  </si>
  <si>
    <t>杨维杰</t>
  </si>
  <si>
    <t>6501**********0018</t>
  </si>
  <si>
    <t>185****9111</t>
  </si>
  <si>
    <t>常云</t>
  </si>
  <si>
    <t>6528**********0046</t>
  </si>
  <si>
    <t>138****6171</t>
  </si>
  <si>
    <t>霍涛</t>
  </si>
  <si>
    <t>1528**********3912</t>
  </si>
  <si>
    <t>153****8935</t>
  </si>
  <si>
    <t>杨丌力</t>
  </si>
  <si>
    <t>6501**********5238</t>
  </si>
  <si>
    <t>180****1001</t>
  </si>
  <si>
    <t>王帅</t>
  </si>
  <si>
    <t>1529**********0018</t>
  </si>
  <si>
    <t>185****6663</t>
  </si>
  <si>
    <t>兰羽</t>
  </si>
  <si>
    <t>6542**********0226</t>
  </si>
  <si>
    <t>182****7290</t>
  </si>
  <si>
    <t>柳易飞</t>
  </si>
  <si>
    <t>6501**********281X</t>
  </si>
  <si>
    <t>177****8310</t>
  </si>
  <si>
    <t>刘国庆</t>
  </si>
  <si>
    <t>5003**********753X</t>
  </si>
  <si>
    <t>185****4899</t>
  </si>
  <si>
    <t>陈晓悦</t>
  </si>
  <si>
    <t>4114**********8424</t>
  </si>
  <si>
    <t>133****3935</t>
  </si>
  <si>
    <t>高校毕业生</t>
  </si>
  <si>
    <t>2021年4月</t>
  </si>
  <si>
    <t>梁雅洁</t>
  </si>
  <si>
    <t>6529**********5247</t>
  </si>
  <si>
    <t>187****0807</t>
  </si>
  <si>
    <t>2021年6月</t>
  </si>
  <si>
    <t>李冉</t>
  </si>
  <si>
    <t>6530**********0026</t>
  </si>
  <si>
    <t>136****0744</t>
  </si>
  <si>
    <t>廖春</t>
  </si>
  <si>
    <t>4211**********0074</t>
  </si>
  <si>
    <t>150****7312</t>
  </si>
  <si>
    <t>韩学文</t>
  </si>
  <si>
    <t>6321**********6316</t>
  </si>
  <si>
    <t>185****1205</t>
  </si>
  <si>
    <t>安凯鑫</t>
  </si>
  <si>
    <t>6523**********2536</t>
  </si>
  <si>
    <t>180****2938</t>
  </si>
  <si>
    <t>韩赵东</t>
  </si>
  <si>
    <t>6223**********8773</t>
  </si>
  <si>
    <t>132****2858</t>
  </si>
  <si>
    <t>2021年7月</t>
  </si>
  <si>
    <t>迪丽努尔·迪力木拉提</t>
  </si>
  <si>
    <t>6541**********2322</t>
  </si>
  <si>
    <t>133****0405</t>
  </si>
  <si>
    <t>加里哈斯·胡尔曼</t>
  </si>
  <si>
    <t>6501**********2837</t>
  </si>
  <si>
    <t>181****5561</t>
  </si>
  <si>
    <t>丽娜·达吾列提别克</t>
  </si>
  <si>
    <t>6543**********2528</t>
  </si>
  <si>
    <t>175****5014</t>
  </si>
  <si>
    <t>王浩臣</t>
  </si>
  <si>
    <t>6501**********1618</t>
  </si>
  <si>
    <t>176****4228</t>
  </si>
  <si>
    <t>喻文丽</t>
  </si>
  <si>
    <t>4127**********7941</t>
  </si>
  <si>
    <t>136****2023</t>
  </si>
  <si>
    <t>张欢欢</t>
  </si>
  <si>
    <t>6227**********326X</t>
  </si>
  <si>
    <t>152****8826</t>
  </si>
  <si>
    <t>杨豪学</t>
  </si>
  <si>
    <t>6542**********4412</t>
  </si>
  <si>
    <t>184****6416</t>
  </si>
  <si>
    <t>严万林</t>
  </si>
  <si>
    <t>6523**********3614</t>
  </si>
  <si>
    <t>189****8921</t>
  </si>
  <si>
    <t>2021年9月</t>
  </si>
  <si>
    <t>王坤</t>
  </si>
  <si>
    <t>7089**********2711</t>
  </si>
  <si>
    <t>147****4601</t>
  </si>
  <si>
    <t>剡思佳</t>
  </si>
  <si>
    <t>6523**********0029</t>
  </si>
  <si>
    <t>173****6558</t>
  </si>
  <si>
    <t>2022年6月</t>
  </si>
  <si>
    <t>马平</t>
  </si>
  <si>
    <t>6422**********1256</t>
  </si>
  <si>
    <t>198****2820</t>
  </si>
  <si>
    <t>官文清</t>
  </si>
  <si>
    <t>6528**********0021</t>
  </si>
  <si>
    <t>177****5943</t>
  </si>
  <si>
    <t>2022年8月</t>
  </si>
  <si>
    <t>戴志伟</t>
  </si>
  <si>
    <t>6501**********3212</t>
  </si>
  <si>
    <t>133****2390</t>
  </si>
  <si>
    <t>王晓蕊</t>
  </si>
  <si>
    <t>4113**********2120</t>
  </si>
  <si>
    <t>157****3969</t>
  </si>
  <si>
    <t>寇晓萌</t>
  </si>
  <si>
    <t>6522**********4026</t>
  </si>
  <si>
    <t>181****2134</t>
  </si>
  <si>
    <t>张可儿</t>
  </si>
  <si>
    <t>6542**********0024</t>
  </si>
  <si>
    <t>156****5423</t>
  </si>
  <si>
    <t>李锐隆</t>
  </si>
  <si>
    <t>6542**********0910</t>
  </si>
  <si>
    <t>156****8726</t>
  </si>
  <si>
    <t>2022年12月</t>
  </si>
  <si>
    <t>王昊翔</t>
  </si>
  <si>
    <t>6540**********4131</t>
  </si>
  <si>
    <t>2023年3月</t>
  </si>
  <si>
    <t>陈明辉</t>
  </si>
  <si>
    <t>6523**********3015</t>
  </si>
  <si>
    <t>187****8586</t>
  </si>
  <si>
    <t>2023年2月</t>
  </si>
  <si>
    <t>王聪</t>
  </si>
  <si>
    <t>6529**********6915</t>
  </si>
  <si>
    <t>176****5064</t>
  </si>
  <si>
    <t>2023年5月</t>
  </si>
  <si>
    <t>王玉萍</t>
  </si>
  <si>
    <t>6223**********2043</t>
  </si>
  <si>
    <t>188****9326</t>
  </si>
  <si>
    <t>史  浩</t>
  </si>
  <si>
    <t>6222**********1858</t>
  </si>
  <si>
    <t>187****1218</t>
  </si>
  <si>
    <t>蒋丹</t>
  </si>
  <si>
    <t>5110**********9189</t>
  </si>
  <si>
    <t>158****5175</t>
  </si>
  <si>
    <t>谢博义</t>
  </si>
  <si>
    <t>6224**********3916</t>
  </si>
  <si>
    <t>173****1496</t>
  </si>
  <si>
    <t>2020年7月</t>
  </si>
  <si>
    <t>玛合巴丽· 加卡尔</t>
  </si>
  <si>
    <t>6541**********2324</t>
  </si>
  <si>
    <t>180****3774</t>
  </si>
  <si>
    <t>2022年9月</t>
  </si>
  <si>
    <t>朱丹丹</t>
  </si>
  <si>
    <t>6205**********4089</t>
  </si>
  <si>
    <t>139****7402</t>
  </si>
  <si>
    <t>2021年11月</t>
  </si>
  <si>
    <t>雪克热提·阿合买提</t>
  </si>
  <si>
    <t>6521**********3150</t>
  </si>
  <si>
    <t>131****8843</t>
  </si>
  <si>
    <t>则科日亚·玉苏甫</t>
  </si>
  <si>
    <t>6529**********4139</t>
  </si>
  <si>
    <t>132****9594</t>
  </si>
  <si>
    <t>伊力夏提·玉素甫</t>
  </si>
  <si>
    <t>6528**********1714</t>
  </si>
  <si>
    <t>188****7187</t>
  </si>
  <si>
    <t>徐泽曦</t>
  </si>
  <si>
    <t>6522**********1817</t>
  </si>
  <si>
    <t>176****2847</t>
  </si>
  <si>
    <t>买里根巴特</t>
  </si>
  <si>
    <t>6527**********1016</t>
  </si>
  <si>
    <t>158****7406</t>
  </si>
  <si>
    <t>苏比努尔·司拉依力</t>
  </si>
  <si>
    <t>6541**********1366</t>
  </si>
  <si>
    <t>181****5242</t>
  </si>
  <si>
    <t>2022年11月</t>
  </si>
  <si>
    <t>马雪龙</t>
  </si>
  <si>
    <t>6543**********1513</t>
  </si>
  <si>
    <t>176****0212</t>
  </si>
  <si>
    <t>艾尼瓦尔·艾买尔</t>
  </si>
  <si>
    <t>6529**********0713</t>
  </si>
  <si>
    <t>198****0268</t>
  </si>
  <si>
    <t>哈力别克·沙那提汗</t>
  </si>
  <si>
    <t>6523**********4330</t>
  </si>
  <si>
    <t>156****5720</t>
  </si>
  <si>
    <t>张小燕</t>
  </si>
  <si>
    <t>1522**********0723</t>
  </si>
  <si>
    <t>152****0105</t>
  </si>
  <si>
    <t>阿布杜如苏力·外力</t>
  </si>
  <si>
    <t>6531**********0810</t>
  </si>
  <si>
    <t>156****2875</t>
  </si>
  <si>
    <t>马婷</t>
  </si>
  <si>
    <t>6223**********3925</t>
  </si>
  <si>
    <t>151****0776</t>
  </si>
  <si>
    <t>吐尔苏娜依·阿布杜热西提</t>
  </si>
  <si>
    <t>6529**********4182</t>
  </si>
  <si>
    <t>198****4414</t>
  </si>
  <si>
    <t>杨海莲</t>
  </si>
  <si>
    <t>6321**********1345</t>
  </si>
  <si>
    <t>138****8478</t>
  </si>
  <si>
    <t>张国瑞</t>
  </si>
  <si>
    <t>6223**********2013</t>
  </si>
  <si>
    <t>176****9473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</si>
</sst>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);[Red]\(0\)"/>
    <numFmt numFmtId="179" formatCode="0.00_);[Red]\(0.00\)"/>
  </numFmts>
  <fonts count="29">
    <font>
      <sz val="11"/>
      <color indexed="8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楷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7" fontId="7" fillId="0" borderId="1" xfId="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49" fontId="7" fillId="0" borderId="2" xfId="5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4" xfId="51"/>
    <cellStyle name="常规_Sheet1" xfId="52"/>
  </cellStyles>
  <dxfs count="1">
    <dxf>
      <font>
        <color indexed="16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9525</xdr:rowOff>
    </xdr:to>
    <xdr:sp>
      <xdr:nvSpPr>
        <xdr:cNvPr id="1025" name="Text Box 18"/>
        <xdr:cNvSpPr txBox="1"/>
      </xdr:nvSpPr>
      <xdr:spPr>
        <a:xfrm>
          <a:off x="1352550" y="1211897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9525</xdr:rowOff>
    </xdr:to>
    <xdr:sp>
      <xdr:nvSpPr>
        <xdr:cNvPr id="1026" name="Text Box 18"/>
        <xdr:cNvSpPr txBox="1"/>
      </xdr:nvSpPr>
      <xdr:spPr>
        <a:xfrm>
          <a:off x="1352550" y="1211897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9525</xdr:rowOff>
    </xdr:to>
    <xdr:sp>
      <xdr:nvSpPr>
        <xdr:cNvPr id="1027" name="Text Box 18"/>
        <xdr:cNvSpPr txBox="1"/>
      </xdr:nvSpPr>
      <xdr:spPr>
        <a:xfrm>
          <a:off x="1352550" y="1211897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9525</xdr:rowOff>
    </xdr:to>
    <xdr:sp>
      <xdr:nvSpPr>
        <xdr:cNvPr id="1028" name="Text Box 18"/>
        <xdr:cNvSpPr txBox="1"/>
      </xdr:nvSpPr>
      <xdr:spPr>
        <a:xfrm>
          <a:off x="1352550" y="1211897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9525</xdr:rowOff>
    </xdr:to>
    <xdr:sp>
      <xdr:nvSpPr>
        <xdr:cNvPr id="1029" name="Text Box 18"/>
        <xdr:cNvSpPr txBox="1"/>
      </xdr:nvSpPr>
      <xdr:spPr>
        <a:xfrm>
          <a:off x="1352550" y="1211897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9525</xdr:rowOff>
    </xdr:to>
    <xdr:sp>
      <xdr:nvSpPr>
        <xdr:cNvPr id="1030" name="Text Box 18"/>
        <xdr:cNvSpPr txBox="1"/>
      </xdr:nvSpPr>
      <xdr:spPr>
        <a:xfrm>
          <a:off x="1352550" y="1211897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9525</xdr:rowOff>
    </xdr:to>
    <xdr:sp>
      <xdr:nvSpPr>
        <xdr:cNvPr id="1031" name="Text Box 18"/>
        <xdr:cNvSpPr txBox="1"/>
      </xdr:nvSpPr>
      <xdr:spPr>
        <a:xfrm>
          <a:off x="1352550" y="1211897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0</xdr:rowOff>
    </xdr:to>
    <xdr:sp>
      <xdr:nvSpPr>
        <xdr:cNvPr id="1032" name="Text Box 18"/>
        <xdr:cNvSpPr txBox="1"/>
      </xdr:nvSpPr>
      <xdr:spPr>
        <a:xfrm>
          <a:off x="1352550" y="12118975"/>
          <a:ext cx="76200" cy="4000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0</xdr:rowOff>
    </xdr:to>
    <xdr:sp>
      <xdr:nvSpPr>
        <xdr:cNvPr id="1033" name="Text Box 18"/>
        <xdr:cNvSpPr txBox="1"/>
      </xdr:nvSpPr>
      <xdr:spPr>
        <a:xfrm>
          <a:off x="1352550" y="12118975"/>
          <a:ext cx="76200" cy="4000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0</xdr:rowOff>
    </xdr:to>
    <xdr:sp>
      <xdr:nvSpPr>
        <xdr:cNvPr id="1034" name="Text Box 18"/>
        <xdr:cNvSpPr txBox="1"/>
      </xdr:nvSpPr>
      <xdr:spPr>
        <a:xfrm>
          <a:off x="1352550" y="12118975"/>
          <a:ext cx="76200" cy="4000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0</xdr:rowOff>
    </xdr:to>
    <xdr:sp>
      <xdr:nvSpPr>
        <xdr:cNvPr id="1035" name="Text Box 18"/>
        <xdr:cNvSpPr txBox="1"/>
      </xdr:nvSpPr>
      <xdr:spPr>
        <a:xfrm>
          <a:off x="1352550" y="12118975"/>
          <a:ext cx="76200" cy="4000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0</xdr:rowOff>
    </xdr:to>
    <xdr:sp>
      <xdr:nvSpPr>
        <xdr:cNvPr id="1036" name="Text Box 18"/>
        <xdr:cNvSpPr txBox="1"/>
      </xdr:nvSpPr>
      <xdr:spPr>
        <a:xfrm>
          <a:off x="1352550" y="12118975"/>
          <a:ext cx="76200" cy="4000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0</xdr:rowOff>
    </xdr:to>
    <xdr:sp>
      <xdr:nvSpPr>
        <xdr:cNvPr id="1037" name="Text Box 18"/>
        <xdr:cNvSpPr txBox="1"/>
      </xdr:nvSpPr>
      <xdr:spPr>
        <a:xfrm>
          <a:off x="1352550" y="12118975"/>
          <a:ext cx="76200" cy="4000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58</xdr:row>
      <xdr:rowOff>0</xdr:rowOff>
    </xdr:to>
    <xdr:sp>
      <xdr:nvSpPr>
        <xdr:cNvPr id="1038" name="Text Box 18"/>
        <xdr:cNvSpPr txBox="1"/>
      </xdr:nvSpPr>
      <xdr:spPr>
        <a:xfrm>
          <a:off x="1352550" y="12118975"/>
          <a:ext cx="76200" cy="4000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9525</xdr:rowOff>
    </xdr:to>
    <xdr:sp>
      <xdr:nvSpPr>
        <xdr:cNvPr id="1039" name="Text Box 18"/>
        <xdr:cNvSpPr txBox="1"/>
      </xdr:nvSpPr>
      <xdr:spPr>
        <a:xfrm>
          <a:off x="1352550" y="1251902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9525</xdr:rowOff>
    </xdr:to>
    <xdr:sp>
      <xdr:nvSpPr>
        <xdr:cNvPr id="1040" name="Text Box 18"/>
        <xdr:cNvSpPr txBox="1"/>
      </xdr:nvSpPr>
      <xdr:spPr>
        <a:xfrm>
          <a:off x="1352550" y="1251902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9525</xdr:rowOff>
    </xdr:to>
    <xdr:sp>
      <xdr:nvSpPr>
        <xdr:cNvPr id="1041" name="Text Box 18"/>
        <xdr:cNvSpPr txBox="1"/>
      </xdr:nvSpPr>
      <xdr:spPr>
        <a:xfrm>
          <a:off x="1352550" y="1251902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9525</xdr:rowOff>
    </xdr:to>
    <xdr:sp>
      <xdr:nvSpPr>
        <xdr:cNvPr id="1042" name="Text Box 18"/>
        <xdr:cNvSpPr txBox="1"/>
      </xdr:nvSpPr>
      <xdr:spPr>
        <a:xfrm>
          <a:off x="1352550" y="1251902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9525</xdr:rowOff>
    </xdr:to>
    <xdr:sp>
      <xdr:nvSpPr>
        <xdr:cNvPr id="1043" name="Text Box 18"/>
        <xdr:cNvSpPr txBox="1"/>
      </xdr:nvSpPr>
      <xdr:spPr>
        <a:xfrm>
          <a:off x="1352550" y="1251902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9525</xdr:rowOff>
    </xdr:to>
    <xdr:sp>
      <xdr:nvSpPr>
        <xdr:cNvPr id="1044" name="Text Box 18"/>
        <xdr:cNvSpPr txBox="1"/>
      </xdr:nvSpPr>
      <xdr:spPr>
        <a:xfrm>
          <a:off x="1352550" y="1251902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9525</xdr:rowOff>
    </xdr:to>
    <xdr:sp>
      <xdr:nvSpPr>
        <xdr:cNvPr id="1045" name="Text Box 18"/>
        <xdr:cNvSpPr txBox="1"/>
      </xdr:nvSpPr>
      <xdr:spPr>
        <a:xfrm>
          <a:off x="1352550" y="12519025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4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4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4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4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5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6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7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8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09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0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1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2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3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4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5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6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7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8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19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0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1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2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3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4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5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6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7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8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29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0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1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2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3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4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5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6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7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8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39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0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1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2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3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49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50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51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52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53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54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55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56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57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60</xdr:row>
      <xdr:rowOff>19050</xdr:rowOff>
    </xdr:to>
    <xdr:sp>
      <xdr:nvSpPr>
        <xdr:cNvPr id="1458" name="Text Box 18"/>
        <xdr:cNvSpPr txBox="1"/>
      </xdr:nvSpPr>
      <xdr:spPr>
        <a:xfrm>
          <a:off x="1352550" y="12519025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59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0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1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2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3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4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5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6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7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8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69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70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71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63</xdr:row>
      <xdr:rowOff>9525</xdr:rowOff>
    </xdr:to>
    <xdr:sp>
      <xdr:nvSpPr>
        <xdr:cNvPr id="1472" name="Text Box 18"/>
        <xdr:cNvSpPr txBox="1"/>
      </xdr:nvSpPr>
      <xdr:spPr>
        <a:xfrm>
          <a:off x="1352550" y="1311910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9525</xdr:rowOff>
    </xdr:to>
    <xdr:sp>
      <xdr:nvSpPr>
        <xdr:cNvPr id="1473" name="Text Box 18"/>
        <xdr:cNvSpPr txBox="1"/>
      </xdr:nvSpPr>
      <xdr:spPr>
        <a:xfrm>
          <a:off x="1352550" y="1351915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9525</xdr:rowOff>
    </xdr:to>
    <xdr:sp>
      <xdr:nvSpPr>
        <xdr:cNvPr id="1474" name="Text Box 18"/>
        <xdr:cNvSpPr txBox="1"/>
      </xdr:nvSpPr>
      <xdr:spPr>
        <a:xfrm>
          <a:off x="1352550" y="1351915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9525</xdr:rowOff>
    </xdr:to>
    <xdr:sp>
      <xdr:nvSpPr>
        <xdr:cNvPr id="1475" name="Text Box 18"/>
        <xdr:cNvSpPr txBox="1"/>
      </xdr:nvSpPr>
      <xdr:spPr>
        <a:xfrm>
          <a:off x="1352550" y="1351915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9525</xdr:rowOff>
    </xdr:to>
    <xdr:sp>
      <xdr:nvSpPr>
        <xdr:cNvPr id="1476" name="文本框 452"/>
        <xdr:cNvSpPr txBox="1"/>
      </xdr:nvSpPr>
      <xdr:spPr>
        <a:xfrm>
          <a:off x="1352550" y="1351915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9525</xdr:rowOff>
    </xdr:to>
    <xdr:sp>
      <xdr:nvSpPr>
        <xdr:cNvPr id="1477" name="Text Box 18"/>
        <xdr:cNvSpPr txBox="1"/>
      </xdr:nvSpPr>
      <xdr:spPr>
        <a:xfrm>
          <a:off x="1352550" y="1351915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9525</xdr:rowOff>
    </xdr:to>
    <xdr:sp>
      <xdr:nvSpPr>
        <xdr:cNvPr id="1478" name="Text Box 18"/>
        <xdr:cNvSpPr txBox="1"/>
      </xdr:nvSpPr>
      <xdr:spPr>
        <a:xfrm>
          <a:off x="1352550" y="1351915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9525</xdr:rowOff>
    </xdr:to>
    <xdr:sp>
      <xdr:nvSpPr>
        <xdr:cNvPr id="1479" name="Text Box 18"/>
        <xdr:cNvSpPr txBox="1"/>
      </xdr:nvSpPr>
      <xdr:spPr>
        <a:xfrm>
          <a:off x="1352550" y="13519150"/>
          <a:ext cx="76200" cy="4095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8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49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0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1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2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3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4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5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6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7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8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59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0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1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2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3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4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5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6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7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8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69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0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1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2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3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4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5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6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7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8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79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0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1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2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3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4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5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6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7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3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4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5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6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7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8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89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90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91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65</xdr:row>
      <xdr:rowOff>19050</xdr:rowOff>
    </xdr:to>
    <xdr:sp>
      <xdr:nvSpPr>
        <xdr:cNvPr id="1892" name="Text Box 18"/>
        <xdr:cNvSpPr txBox="1"/>
      </xdr:nvSpPr>
      <xdr:spPr>
        <a:xfrm>
          <a:off x="1352550" y="13519150"/>
          <a:ext cx="762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0"/>
  <sheetViews>
    <sheetView tabSelected="1"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I19" sqref="I19"/>
    </sheetView>
  </sheetViews>
  <sheetFormatPr defaultColWidth="8.75" defaultRowHeight="15.75"/>
  <cols>
    <col min="1" max="1" width="6.5" style="2" customWidth="1"/>
    <col min="2" max="2" width="11.25" style="2" customWidth="1"/>
    <col min="3" max="3" width="19.5" style="2" customWidth="1"/>
    <col min="4" max="4" width="7" style="2" customWidth="1"/>
    <col min="5" max="5" width="19.625" style="2" customWidth="1"/>
    <col min="6" max="6" width="13.375" style="3" customWidth="1"/>
    <col min="7" max="7" width="11.75" style="2" customWidth="1"/>
    <col min="8" max="9" width="9.75" style="2" customWidth="1"/>
    <col min="10" max="12" width="9.875" style="2" customWidth="1"/>
    <col min="13" max="13" width="12" style="2" customWidth="1"/>
    <col min="14" max="14" width="9" style="2" customWidth="1"/>
    <col min="15" max="15" width="8.375" style="2" customWidth="1"/>
    <col min="16" max="16" width="7.875" style="2" customWidth="1"/>
    <col min="17" max="17" width="13.25" style="2" customWidth="1"/>
    <col min="18" max="18" width="9" style="2" customWidth="1"/>
    <col min="19" max="19" width="12.125" style="2" customWidth="1"/>
    <col min="20" max="21" width="11.75" style="2" customWidth="1"/>
    <col min="22" max="22" width="8" style="2" customWidth="1"/>
    <col min="23" max="16384" width="8.75" style="2"/>
  </cols>
  <sheetData>
    <row r="1" ht="30" customHeight="1" spans="1:3">
      <c r="A1" s="4" t="s">
        <v>0</v>
      </c>
      <c r="B1" s="4"/>
      <c r="C1" s="4"/>
    </row>
    <row r="2" s="1" customFormat="1" ht="45.95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5.6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6"/>
      <c r="J3" s="6" t="s">
        <v>10</v>
      </c>
      <c r="K3" s="6"/>
      <c r="L3" s="6"/>
      <c r="M3" s="6"/>
      <c r="N3" s="6" t="s">
        <v>11</v>
      </c>
      <c r="O3" s="6"/>
      <c r="P3" s="6"/>
      <c r="Q3" s="6"/>
      <c r="R3" s="8" t="s">
        <v>12</v>
      </c>
      <c r="S3" s="6" t="s">
        <v>13</v>
      </c>
      <c r="T3" s="17" t="s">
        <v>14</v>
      </c>
      <c r="U3" s="18"/>
      <c r="V3" s="6" t="s">
        <v>15</v>
      </c>
    </row>
    <row r="4" ht="45.95" customHeight="1" spans="1:22">
      <c r="A4" s="6"/>
      <c r="B4" s="6"/>
      <c r="C4" s="6"/>
      <c r="D4" s="6"/>
      <c r="E4" s="6"/>
      <c r="F4" s="7"/>
      <c r="G4" s="9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6" t="s">
        <v>21</v>
      </c>
      <c r="N4" s="6" t="s">
        <v>22</v>
      </c>
      <c r="O4" s="6" t="s">
        <v>23</v>
      </c>
      <c r="P4" s="6" t="s">
        <v>20</v>
      </c>
      <c r="Q4" s="6" t="s">
        <v>21</v>
      </c>
      <c r="R4" s="9"/>
      <c r="S4" s="6"/>
      <c r="T4" s="19"/>
      <c r="U4" s="20"/>
      <c r="V4" s="6"/>
    </row>
    <row r="5" ht="13.5" spans="1:22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1">
        <v>8</v>
      </c>
      <c r="I5" s="10">
        <v>9</v>
      </c>
      <c r="J5" s="10">
        <v>10</v>
      </c>
      <c r="K5" s="10">
        <v>11</v>
      </c>
      <c r="L5" s="10">
        <v>12</v>
      </c>
      <c r="M5" s="10" t="s">
        <v>24</v>
      </c>
      <c r="N5" s="10">
        <v>14</v>
      </c>
      <c r="O5" s="10">
        <v>15</v>
      </c>
      <c r="P5" s="10">
        <v>16</v>
      </c>
      <c r="Q5" s="10" t="s">
        <v>25</v>
      </c>
      <c r="R5" s="10">
        <v>18</v>
      </c>
      <c r="S5" s="10" t="s">
        <v>26</v>
      </c>
      <c r="T5" s="11" t="s">
        <v>27</v>
      </c>
      <c r="U5" s="11" t="s">
        <v>28</v>
      </c>
      <c r="V5" s="11">
        <v>21</v>
      </c>
    </row>
    <row r="6" customHeight="1" spans="1:22">
      <c r="A6" s="12">
        <f t="shared" ref="A6:A27" si="0">ROW()-5</f>
        <v>1</v>
      </c>
      <c r="B6" s="12" t="s">
        <v>29</v>
      </c>
      <c r="C6" s="12" t="s">
        <v>30</v>
      </c>
      <c r="D6" s="13" t="s">
        <v>31</v>
      </c>
      <c r="E6" s="14" t="s">
        <v>32</v>
      </c>
      <c r="F6" s="12" t="s">
        <v>33</v>
      </c>
      <c r="G6" s="12" t="s">
        <v>34</v>
      </c>
      <c r="H6" s="12">
        <v>7089</v>
      </c>
      <c r="I6" s="13"/>
      <c r="J6" s="16">
        <f t="shared" ref="J6:J69" si="1">ROUND(H6*16%,2)</f>
        <v>1134.24</v>
      </c>
      <c r="K6" s="12"/>
      <c r="L6" s="12"/>
      <c r="M6" s="16">
        <f t="shared" ref="M6:M69" si="2">ROUND(J6+K6+L6,2)</f>
        <v>1134.24</v>
      </c>
      <c r="N6" s="13"/>
      <c r="O6" s="13"/>
      <c r="P6" s="13"/>
      <c r="Q6" s="13"/>
      <c r="R6" s="21">
        <v>1</v>
      </c>
      <c r="S6" s="16">
        <f t="shared" ref="S6:S69" si="3">ROUND((M6+Q6)*R6,2)</f>
        <v>1134.24</v>
      </c>
      <c r="T6" s="22">
        <v>44470</v>
      </c>
      <c r="U6" s="23">
        <v>45047</v>
      </c>
      <c r="V6" s="12">
        <f t="shared" ref="V6:V69" si="4">DATEDIF(T6,U6,"M")+1</f>
        <v>20</v>
      </c>
    </row>
    <row r="7" customHeight="1" spans="1:22">
      <c r="A7" s="12">
        <f t="shared" si="0"/>
        <v>2</v>
      </c>
      <c r="B7" s="12"/>
      <c r="C7" s="12" t="s">
        <v>35</v>
      </c>
      <c r="D7" s="13" t="s">
        <v>36</v>
      </c>
      <c r="E7" s="14" t="s">
        <v>37</v>
      </c>
      <c r="F7" s="12" t="s">
        <v>38</v>
      </c>
      <c r="G7" s="12" t="s">
        <v>34</v>
      </c>
      <c r="H7" s="12">
        <v>4850</v>
      </c>
      <c r="I7" s="13"/>
      <c r="J7" s="16">
        <f t="shared" si="1"/>
        <v>776</v>
      </c>
      <c r="K7" s="12"/>
      <c r="L7" s="12"/>
      <c r="M7" s="16">
        <f t="shared" si="2"/>
        <v>776</v>
      </c>
      <c r="N7" s="13"/>
      <c r="O7" s="13"/>
      <c r="P7" s="13"/>
      <c r="Q7" s="13"/>
      <c r="R7" s="21">
        <v>1</v>
      </c>
      <c r="S7" s="16">
        <f t="shared" si="3"/>
        <v>776</v>
      </c>
      <c r="T7" s="22">
        <v>44621</v>
      </c>
      <c r="U7" s="23">
        <v>45047</v>
      </c>
      <c r="V7" s="12">
        <f t="shared" si="4"/>
        <v>15</v>
      </c>
    </row>
    <row r="8" customHeight="1" spans="1:22">
      <c r="A8" s="12">
        <f t="shared" si="0"/>
        <v>3</v>
      </c>
      <c r="B8" s="12"/>
      <c r="C8" s="12" t="s">
        <v>39</v>
      </c>
      <c r="D8" s="13" t="s">
        <v>36</v>
      </c>
      <c r="E8" s="14" t="s">
        <v>40</v>
      </c>
      <c r="F8" s="15" t="s">
        <v>41</v>
      </c>
      <c r="G8" s="12" t="s">
        <v>34</v>
      </c>
      <c r="H8" s="12">
        <v>7089</v>
      </c>
      <c r="I8" s="13"/>
      <c r="J8" s="16">
        <f t="shared" si="1"/>
        <v>1134.24</v>
      </c>
      <c r="K8" s="12"/>
      <c r="L8" s="12"/>
      <c r="M8" s="16">
        <f t="shared" si="2"/>
        <v>1134.24</v>
      </c>
      <c r="N8" s="13"/>
      <c r="O8" s="13"/>
      <c r="P8" s="13"/>
      <c r="Q8" s="13"/>
      <c r="R8" s="21">
        <v>1</v>
      </c>
      <c r="S8" s="16">
        <f t="shared" si="3"/>
        <v>1134.24</v>
      </c>
      <c r="T8" s="24">
        <v>44652</v>
      </c>
      <c r="U8" s="23">
        <v>45047</v>
      </c>
      <c r="V8" s="12">
        <f t="shared" si="4"/>
        <v>14</v>
      </c>
    </row>
    <row r="9" customHeight="1" spans="1:22">
      <c r="A9" s="12">
        <f t="shared" si="0"/>
        <v>4</v>
      </c>
      <c r="B9" s="12"/>
      <c r="C9" s="12" t="s">
        <v>42</v>
      </c>
      <c r="D9" s="13" t="s">
        <v>31</v>
      </c>
      <c r="E9" s="14" t="s">
        <v>43</v>
      </c>
      <c r="F9" s="12" t="s">
        <v>44</v>
      </c>
      <c r="G9" s="12" t="s">
        <v>34</v>
      </c>
      <c r="H9" s="12">
        <v>7089</v>
      </c>
      <c r="I9" s="13"/>
      <c r="J9" s="16">
        <f t="shared" si="1"/>
        <v>1134.24</v>
      </c>
      <c r="K9" s="12"/>
      <c r="L9" s="12"/>
      <c r="M9" s="16">
        <f t="shared" si="2"/>
        <v>1134.24</v>
      </c>
      <c r="N9" s="13"/>
      <c r="O9" s="13"/>
      <c r="P9" s="13"/>
      <c r="Q9" s="13"/>
      <c r="R9" s="21">
        <v>1</v>
      </c>
      <c r="S9" s="16">
        <f t="shared" si="3"/>
        <v>1134.24</v>
      </c>
      <c r="T9" s="24">
        <v>44713</v>
      </c>
      <c r="U9" s="23">
        <v>45047</v>
      </c>
      <c r="V9" s="12">
        <f t="shared" si="4"/>
        <v>12</v>
      </c>
    </row>
    <row r="10" customHeight="1" spans="1:22">
      <c r="A10" s="12">
        <f t="shared" si="0"/>
        <v>5</v>
      </c>
      <c r="B10" s="12"/>
      <c r="C10" s="12" t="s">
        <v>45</v>
      </c>
      <c r="D10" s="13" t="s">
        <v>36</v>
      </c>
      <c r="E10" s="14" t="s">
        <v>46</v>
      </c>
      <c r="F10" s="12" t="s">
        <v>47</v>
      </c>
      <c r="G10" s="12" t="s">
        <v>34</v>
      </c>
      <c r="H10" s="12">
        <v>5426</v>
      </c>
      <c r="I10" s="13"/>
      <c r="J10" s="16">
        <f t="shared" si="1"/>
        <v>868.16</v>
      </c>
      <c r="K10" s="12"/>
      <c r="L10" s="12"/>
      <c r="M10" s="16">
        <f t="shared" si="2"/>
        <v>868.16</v>
      </c>
      <c r="N10" s="13"/>
      <c r="O10" s="13"/>
      <c r="P10" s="13"/>
      <c r="Q10" s="13"/>
      <c r="R10" s="21">
        <v>1</v>
      </c>
      <c r="S10" s="16">
        <f t="shared" si="3"/>
        <v>868.16</v>
      </c>
      <c r="T10" s="24">
        <v>44774</v>
      </c>
      <c r="U10" s="23">
        <v>45047</v>
      </c>
      <c r="V10" s="12">
        <f t="shared" si="4"/>
        <v>10</v>
      </c>
    </row>
    <row r="11" customHeight="1" spans="1:22">
      <c r="A11" s="12">
        <f t="shared" si="0"/>
        <v>6</v>
      </c>
      <c r="B11" s="12"/>
      <c r="C11" s="12" t="s">
        <v>48</v>
      </c>
      <c r="D11" s="13" t="s">
        <v>36</v>
      </c>
      <c r="E11" s="12" t="s">
        <v>49</v>
      </c>
      <c r="F11" s="12" t="s">
        <v>50</v>
      </c>
      <c r="G11" s="12" t="s">
        <v>34</v>
      </c>
      <c r="H11" s="12">
        <v>7089</v>
      </c>
      <c r="I11" s="13"/>
      <c r="J11" s="16">
        <f t="shared" si="1"/>
        <v>1134.24</v>
      </c>
      <c r="K11" s="12"/>
      <c r="L11" s="12"/>
      <c r="M11" s="16">
        <f t="shared" si="2"/>
        <v>1134.24</v>
      </c>
      <c r="N11" s="13"/>
      <c r="O11" s="13"/>
      <c r="P11" s="13"/>
      <c r="Q11" s="13"/>
      <c r="R11" s="21">
        <v>1</v>
      </c>
      <c r="S11" s="16">
        <f t="shared" si="3"/>
        <v>1134.24</v>
      </c>
      <c r="T11" s="23">
        <v>45017</v>
      </c>
      <c r="U11" s="23">
        <v>45047</v>
      </c>
      <c r="V11" s="12">
        <f t="shared" si="4"/>
        <v>2</v>
      </c>
    </row>
    <row r="12" customHeight="1" spans="1:22">
      <c r="A12" s="12">
        <f t="shared" si="0"/>
        <v>7</v>
      </c>
      <c r="B12" s="12"/>
      <c r="C12" s="12" t="s">
        <v>51</v>
      </c>
      <c r="D12" s="13" t="s">
        <v>36</v>
      </c>
      <c r="E12" s="12" t="s">
        <v>52</v>
      </c>
      <c r="F12" s="12" t="s">
        <v>53</v>
      </c>
      <c r="G12" s="12" t="s">
        <v>34</v>
      </c>
      <c r="H12" s="12">
        <v>7089</v>
      </c>
      <c r="I12" s="13"/>
      <c r="J12" s="16">
        <f t="shared" si="1"/>
        <v>1134.24</v>
      </c>
      <c r="K12" s="12"/>
      <c r="L12" s="12"/>
      <c r="M12" s="16">
        <f t="shared" si="2"/>
        <v>1134.24</v>
      </c>
      <c r="N12" s="13"/>
      <c r="O12" s="13"/>
      <c r="P12" s="13"/>
      <c r="Q12" s="13"/>
      <c r="R12" s="21">
        <v>1</v>
      </c>
      <c r="S12" s="16">
        <f t="shared" si="3"/>
        <v>1134.24</v>
      </c>
      <c r="T12" s="23">
        <v>45017</v>
      </c>
      <c r="U12" s="23">
        <v>45047</v>
      </c>
      <c r="V12" s="12">
        <f t="shared" si="4"/>
        <v>2</v>
      </c>
    </row>
    <row r="13" customHeight="1" spans="1:22">
      <c r="A13" s="12">
        <f t="shared" si="0"/>
        <v>8</v>
      </c>
      <c r="B13" s="12" t="s">
        <v>54</v>
      </c>
      <c r="C13" s="12" t="s">
        <v>55</v>
      </c>
      <c r="D13" s="12" t="s">
        <v>36</v>
      </c>
      <c r="E13" s="12" t="s">
        <v>56</v>
      </c>
      <c r="F13" s="13" t="s">
        <v>57</v>
      </c>
      <c r="G13" s="12" t="s">
        <v>34</v>
      </c>
      <c r="H13" s="12">
        <v>6292</v>
      </c>
      <c r="I13" s="12"/>
      <c r="J13" s="16">
        <f t="shared" si="1"/>
        <v>1006.72</v>
      </c>
      <c r="K13" s="12"/>
      <c r="L13" s="12"/>
      <c r="M13" s="16">
        <f t="shared" si="2"/>
        <v>1006.72</v>
      </c>
      <c r="N13" s="13"/>
      <c r="O13" s="13"/>
      <c r="P13" s="13"/>
      <c r="Q13" s="13"/>
      <c r="R13" s="21">
        <v>1</v>
      </c>
      <c r="S13" s="16">
        <f t="shared" si="3"/>
        <v>1006.72</v>
      </c>
      <c r="T13" s="24">
        <v>44256</v>
      </c>
      <c r="U13" s="23">
        <v>45047</v>
      </c>
      <c r="V13" s="12">
        <f t="shared" si="4"/>
        <v>27</v>
      </c>
    </row>
    <row r="14" customHeight="1" spans="1:22">
      <c r="A14" s="12">
        <f t="shared" si="0"/>
        <v>9</v>
      </c>
      <c r="B14" s="12"/>
      <c r="C14" s="12" t="s">
        <v>58</v>
      </c>
      <c r="D14" s="12" t="s">
        <v>36</v>
      </c>
      <c r="E14" s="12" t="s">
        <v>59</v>
      </c>
      <c r="F14" s="13" t="s">
        <v>60</v>
      </c>
      <c r="G14" s="12" t="s">
        <v>34</v>
      </c>
      <c r="H14" s="12">
        <v>7089</v>
      </c>
      <c r="I14" s="12"/>
      <c r="J14" s="16">
        <f t="shared" si="1"/>
        <v>1134.24</v>
      </c>
      <c r="K14" s="12"/>
      <c r="L14" s="12"/>
      <c r="M14" s="16">
        <f t="shared" si="2"/>
        <v>1134.24</v>
      </c>
      <c r="N14" s="13"/>
      <c r="O14" s="13"/>
      <c r="P14" s="13"/>
      <c r="Q14" s="13"/>
      <c r="R14" s="21">
        <v>1</v>
      </c>
      <c r="S14" s="16">
        <f t="shared" si="3"/>
        <v>1134.24</v>
      </c>
      <c r="T14" s="24">
        <v>44256</v>
      </c>
      <c r="U14" s="23">
        <v>45047</v>
      </c>
      <c r="V14" s="12">
        <f t="shared" si="4"/>
        <v>27</v>
      </c>
    </row>
    <row r="15" customHeight="1" spans="1:22">
      <c r="A15" s="12">
        <f t="shared" si="0"/>
        <v>10</v>
      </c>
      <c r="B15" s="12"/>
      <c r="C15" s="12" t="s">
        <v>61</v>
      </c>
      <c r="D15" s="12" t="s">
        <v>36</v>
      </c>
      <c r="E15" s="12" t="s">
        <v>62</v>
      </c>
      <c r="F15" s="13" t="s">
        <v>63</v>
      </c>
      <c r="G15" s="12" t="s">
        <v>34</v>
      </c>
      <c r="H15" s="12">
        <v>7089</v>
      </c>
      <c r="I15" s="12"/>
      <c r="J15" s="16">
        <f t="shared" si="1"/>
        <v>1134.24</v>
      </c>
      <c r="K15" s="12"/>
      <c r="L15" s="12"/>
      <c r="M15" s="16">
        <f t="shared" si="2"/>
        <v>1134.24</v>
      </c>
      <c r="N15" s="13"/>
      <c r="O15" s="13"/>
      <c r="P15" s="13"/>
      <c r="Q15" s="13"/>
      <c r="R15" s="21">
        <v>1</v>
      </c>
      <c r="S15" s="16">
        <f t="shared" si="3"/>
        <v>1134.24</v>
      </c>
      <c r="T15" s="24">
        <v>44348</v>
      </c>
      <c r="U15" s="23">
        <v>45047</v>
      </c>
      <c r="V15" s="12">
        <f t="shared" si="4"/>
        <v>24</v>
      </c>
    </row>
    <row r="16" customHeight="1" spans="1:22">
      <c r="A16" s="12">
        <f t="shared" si="0"/>
        <v>11</v>
      </c>
      <c r="B16" s="12"/>
      <c r="C16" s="13" t="s">
        <v>64</v>
      </c>
      <c r="D16" s="12" t="s">
        <v>36</v>
      </c>
      <c r="E16" s="13" t="s">
        <v>65</v>
      </c>
      <c r="F16" s="13" t="s">
        <v>66</v>
      </c>
      <c r="G16" s="12" t="s">
        <v>34</v>
      </c>
      <c r="H16" s="12">
        <v>6961</v>
      </c>
      <c r="I16" s="12"/>
      <c r="J16" s="16">
        <f t="shared" si="1"/>
        <v>1113.76</v>
      </c>
      <c r="K16" s="12"/>
      <c r="L16" s="12"/>
      <c r="M16" s="16">
        <f t="shared" si="2"/>
        <v>1113.76</v>
      </c>
      <c r="N16" s="13"/>
      <c r="O16" s="13"/>
      <c r="P16" s="13"/>
      <c r="Q16" s="13"/>
      <c r="R16" s="21">
        <v>1</v>
      </c>
      <c r="S16" s="16">
        <f t="shared" si="3"/>
        <v>1113.76</v>
      </c>
      <c r="T16" s="24">
        <v>44440</v>
      </c>
      <c r="U16" s="23">
        <v>45047</v>
      </c>
      <c r="V16" s="12">
        <f t="shared" si="4"/>
        <v>21</v>
      </c>
    </row>
    <row r="17" customHeight="1" spans="1:22">
      <c r="A17" s="12">
        <f t="shared" si="0"/>
        <v>12</v>
      </c>
      <c r="B17" s="12"/>
      <c r="C17" s="13" t="s">
        <v>67</v>
      </c>
      <c r="D17" s="13" t="s">
        <v>36</v>
      </c>
      <c r="E17" s="13" t="s">
        <v>68</v>
      </c>
      <c r="F17" s="13" t="s">
        <v>69</v>
      </c>
      <c r="G17" s="12" t="s">
        <v>34</v>
      </c>
      <c r="H17" s="12">
        <v>6923</v>
      </c>
      <c r="I17" s="12"/>
      <c r="J17" s="16">
        <f t="shared" si="1"/>
        <v>1107.68</v>
      </c>
      <c r="K17" s="12"/>
      <c r="L17" s="12"/>
      <c r="M17" s="16">
        <f t="shared" si="2"/>
        <v>1107.68</v>
      </c>
      <c r="N17" s="13"/>
      <c r="O17" s="13"/>
      <c r="P17" s="13"/>
      <c r="Q17" s="13"/>
      <c r="R17" s="21">
        <v>1</v>
      </c>
      <c r="S17" s="16">
        <f t="shared" si="3"/>
        <v>1107.68</v>
      </c>
      <c r="T17" s="24">
        <v>44440</v>
      </c>
      <c r="U17" s="23">
        <v>45047</v>
      </c>
      <c r="V17" s="12">
        <f t="shared" si="4"/>
        <v>21</v>
      </c>
    </row>
    <row r="18" customHeight="1" spans="1:22">
      <c r="A18" s="12">
        <f t="shared" si="0"/>
        <v>13</v>
      </c>
      <c r="B18" s="12"/>
      <c r="C18" s="13" t="s">
        <v>70</v>
      </c>
      <c r="D18" s="13" t="s">
        <v>36</v>
      </c>
      <c r="E18" s="13" t="s">
        <v>71</v>
      </c>
      <c r="F18" s="13" t="s">
        <v>72</v>
      </c>
      <c r="G18" s="12" t="s">
        <v>34</v>
      </c>
      <c r="H18" s="12">
        <v>7089</v>
      </c>
      <c r="I18" s="12"/>
      <c r="J18" s="16">
        <f t="shared" si="1"/>
        <v>1134.24</v>
      </c>
      <c r="K18" s="12"/>
      <c r="L18" s="12"/>
      <c r="M18" s="16">
        <f t="shared" si="2"/>
        <v>1134.24</v>
      </c>
      <c r="N18" s="13"/>
      <c r="O18" s="13"/>
      <c r="P18" s="13"/>
      <c r="Q18" s="13"/>
      <c r="R18" s="21">
        <v>1</v>
      </c>
      <c r="S18" s="16">
        <f t="shared" si="3"/>
        <v>1134.24</v>
      </c>
      <c r="T18" s="22">
        <v>44501</v>
      </c>
      <c r="U18" s="23">
        <v>45047</v>
      </c>
      <c r="V18" s="12">
        <f t="shared" si="4"/>
        <v>19</v>
      </c>
    </row>
    <row r="19" customHeight="1" spans="1:22">
      <c r="A19" s="12">
        <f t="shared" si="0"/>
        <v>14</v>
      </c>
      <c r="B19" s="12"/>
      <c r="C19" s="13" t="s">
        <v>73</v>
      </c>
      <c r="D19" s="13" t="s">
        <v>31</v>
      </c>
      <c r="E19" s="13" t="s">
        <v>74</v>
      </c>
      <c r="F19" s="13" t="s">
        <v>75</v>
      </c>
      <c r="G19" s="12" t="s">
        <v>34</v>
      </c>
      <c r="H19" s="12">
        <v>7089</v>
      </c>
      <c r="I19" s="12"/>
      <c r="J19" s="16">
        <f t="shared" si="1"/>
        <v>1134.24</v>
      </c>
      <c r="K19" s="12"/>
      <c r="L19" s="12"/>
      <c r="M19" s="16">
        <f t="shared" si="2"/>
        <v>1134.24</v>
      </c>
      <c r="N19" s="13"/>
      <c r="O19" s="13"/>
      <c r="P19" s="13"/>
      <c r="Q19" s="13"/>
      <c r="R19" s="21">
        <v>1</v>
      </c>
      <c r="S19" s="16">
        <f t="shared" si="3"/>
        <v>1134.24</v>
      </c>
      <c r="T19" s="22">
        <v>44501</v>
      </c>
      <c r="U19" s="23">
        <v>45047</v>
      </c>
      <c r="V19" s="12">
        <f t="shared" si="4"/>
        <v>19</v>
      </c>
    </row>
    <row r="20" customHeight="1" spans="1:22">
      <c r="A20" s="12">
        <f t="shared" si="0"/>
        <v>15</v>
      </c>
      <c r="B20" s="12"/>
      <c r="C20" s="13" t="s">
        <v>76</v>
      </c>
      <c r="D20" s="13" t="s">
        <v>31</v>
      </c>
      <c r="E20" s="13" t="s">
        <v>77</v>
      </c>
      <c r="F20" s="13" t="s">
        <v>78</v>
      </c>
      <c r="G20" s="12" t="s">
        <v>34</v>
      </c>
      <c r="H20" s="12">
        <v>6320</v>
      </c>
      <c r="I20" s="12"/>
      <c r="J20" s="16">
        <f t="shared" si="1"/>
        <v>1011.2</v>
      </c>
      <c r="K20" s="12"/>
      <c r="L20" s="12"/>
      <c r="M20" s="16">
        <f t="shared" si="2"/>
        <v>1011.2</v>
      </c>
      <c r="N20" s="13"/>
      <c r="O20" s="13"/>
      <c r="P20" s="13"/>
      <c r="Q20" s="13"/>
      <c r="R20" s="21">
        <v>1</v>
      </c>
      <c r="S20" s="16">
        <f t="shared" si="3"/>
        <v>1011.2</v>
      </c>
      <c r="T20" s="22">
        <v>44621</v>
      </c>
      <c r="U20" s="23">
        <v>45047</v>
      </c>
      <c r="V20" s="12">
        <f t="shared" si="4"/>
        <v>15</v>
      </c>
    </row>
    <row r="21" customHeight="1" spans="1:22">
      <c r="A21" s="12">
        <f t="shared" si="0"/>
        <v>16</v>
      </c>
      <c r="B21" s="12"/>
      <c r="C21" s="13" t="s">
        <v>79</v>
      </c>
      <c r="D21" s="13" t="s">
        <v>31</v>
      </c>
      <c r="E21" s="13" t="s">
        <v>80</v>
      </c>
      <c r="F21" s="13" t="s">
        <v>81</v>
      </c>
      <c r="G21" s="12" t="s">
        <v>34</v>
      </c>
      <c r="H21" s="12">
        <v>5986</v>
      </c>
      <c r="I21" s="12"/>
      <c r="J21" s="16">
        <f t="shared" si="1"/>
        <v>957.76</v>
      </c>
      <c r="K21" s="12"/>
      <c r="L21" s="12"/>
      <c r="M21" s="16">
        <f t="shared" si="2"/>
        <v>957.76</v>
      </c>
      <c r="N21" s="13"/>
      <c r="O21" s="13"/>
      <c r="P21" s="13"/>
      <c r="Q21" s="13"/>
      <c r="R21" s="21">
        <v>1</v>
      </c>
      <c r="S21" s="16">
        <f t="shared" si="3"/>
        <v>957.76</v>
      </c>
      <c r="T21" s="22">
        <v>44621</v>
      </c>
      <c r="U21" s="23">
        <v>45047</v>
      </c>
      <c r="V21" s="12">
        <f t="shared" si="4"/>
        <v>15</v>
      </c>
    </row>
    <row r="22" customHeight="1" spans="1:22">
      <c r="A22" s="12">
        <f t="shared" si="0"/>
        <v>17</v>
      </c>
      <c r="B22" s="12"/>
      <c r="C22" s="13" t="s">
        <v>82</v>
      </c>
      <c r="D22" s="13" t="s">
        <v>36</v>
      </c>
      <c r="E22" s="13" t="s">
        <v>83</v>
      </c>
      <c r="F22" s="13" t="s">
        <v>84</v>
      </c>
      <c r="G22" s="12" t="s">
        <v>34</v>
      </c>
      <c r="H22" s="12">
        <v>7089</v>
      </c>
      <c r="I22" s="12"/>
      <c r="J22" s="16">
        <f t="shared" si="1"/>
        <v>1134.24</v>
      </c>
      <c r="K22" s="12"/>
      <c r="L22" s="12"/>
      <c r="M22" s="16">
        <f t="shared" si="2"/>
        <v>1134.24</v>
      </c>
      <c r="N22" s="13"/>
      <c r="O22" s="13"/>
      <c r="P22" s="13"/>
      <c r="Q22" s="13"/>
      <c r="R22" s="21">
        <v>1</v>
      </c>
      <c r="S22" s="16">
        <f t="shared" si="3"/>
        <v>1134.24</v>
      </c>
      <c r="T22" s="22">
        <v>44682</v>
      </c>
      <c r="U22" s="23">
        <v>45047</v>
      </c>
      <c r="V22" s="12">
        <f t="shared" si="4"/>
        <v>13</v>
      </c>
    </row>
    <row r="23" customHeight="1" spans="1:22">
      <c r="A23" s="12">
        <f t="shared" si="0"/>
        <v>18</v>
      </c>
      <c r="B23" s="12"/>
      <c r="C23" s="13" t="s">
        <v>85</v>
      </c>
      <c r="D23" s="13" t="s">
        <v>36</v>
      </c>
      <c r="E23" s="13" t="s">
        <v>86</v>
      </c>
      <c r="F23" s="13" t="s">
        <v>87</v>
      </c>
      <c r="G23" s="12" t="s">
        <v>34</v>
      </c>
      <c r="H23" s="12">
        <v>7089</v>
      </c>
      <c r="I23" s="12"/>
      <c r="J23" s="16">
        <f t="shared" si="1"/>
        <v>1134.24</v>
      </c>
      <c r="K23" s="12"/>
      <c r="L23" s="12"/>
      <c r="M23" s="16">
        <f t="shared" si="2"/>
        <v>1134.24</v>
      </c>
      <c r="N23" s="13"/>
      <c r="O23" s="13"/>
      <c r="P23" s="13"/>
      <c r="Q23" s="13"/>
      <c r="R23" s="21">
        <v>1</v>
      </c>
      <c r="S23" s="16">
        <f t="shared" si="3"/>
        <v>1134.24</v>
      </c>
      <c r="T23" s="22">
        <v>44682</v>
      </c>
      <c r="U23" s="23">
        <v>45047</v>
      </c>
      <c r="V23" s="12">
        <f t="shared" si="4"/>
        <v>13</v>
      </c>
    </row>
    <row r="24" customHeight="1" spans="1:22">
      <c r="A24" s="12">
        <f t="shared" si="0"/>
        <v>19</v>
      </c>
      <c r="B24" s="12"/>
      <c r="C24" s="13" t="s">
        <v>88</v>
      </c>
      <c r="D24" s="13" t="s">
        <v>36</v>
      </c>
      <c r="E24" s="13" t="s">
        <v>89</v>
      </c>
      <c r="F24" s="13" t="s">
        <v>90</v>
      </c>
      <c r="G24" s="12" t="s">
        <v>34</v>
      </c>
      <c r="H24" s="12">
        <v>5906</v>
      </c>
      <c r="I24" s="12"/>
      <c r="J24" s="16">
        <f t="shared" si="1"/>
        <v>944.96</v>
      </c>
      <c r="K24" s="12"/>
      <c r="L24" s="12"/>
      <c r="M24" s="16">
        <f t="shared" si="2"/>
        <v>944.96</v>
      </c>
      <c r="N24" s="13"/>
      <c r="O24" s="13"/>
      <c r="P24" s="13"/>
      <c r="Q24" s="13"/>
      <c r="R24" s="21">
        <v>1</v>
      </c>
      <c r="S24" s="16">
        <f t="shared" si="3"/>
        <v>944.96</v>
      </c>
      <c r="T24" s="22">
        <v>44682</v>
      </c>
      <c r="U24" s="23">
        <v>45047</v>
      </c>
      <c r="V24" s="12">
        <f t="shared" si="4"/>
        <v>13</v>
      </c>
    </row>
    <row r="25" customHeight="1" spans="1:23">
      <c r="A25" s="12">
        <f t="shared" si="0"/>
        <v>20</v>
      </c>
      <c r="B25" s="12"/>
      <c r="C25" s="13" t="s">
        <v>91</v>
      </c>
      <c r="D25" s="13" t="s">
        <v>36</v>
      </c>
      <c r="E25" s="13" t="s">
        <v>92</v>
      </c>
      <c r="F25" s="13" t="s">
        <v>93</v>
      </c>
      <c r="G25" s="12" t="s">
        <v>34</v>
      </c>
      <c r="H25" s="12">
        <v>5613</v>
      </c>
      <c r="I25" s="12"/>
      <c r="J25" s="16">
        <f t="shared" si="1"/>
        <v>898.08</v>
      </c>
      <c r="K25" s="12"/>
      <c r="L25" s="12"/>
      <c r="M25" s="16">
        <f t="shared" si="2"/>
        <v>898.08</v>
      </c>
      <c r="N25" s="13"/>
      <c r="O25" s="13"/>
      <c r="P25" s="13"/>
      <c r="Q25" s="13"/>
      <c r="R25" s="21">
        <v>1</v>
      </c>
      <c r="S25" s="16">
        <f t="shared" si="3"/>
        <v>898.08</v>
      </c>
      <c r="T25" s="22">
        <v>44621</v>
      </c>
      <c r="U25" s="23">
        <v>45047</v>
      </c>
      <c r="V25" s="12">
        <f t="shared" si="4"/>
        <v>15</v>
      </c>
      <c r="W25" s="25"/>
    </row>
    <row r="26" customHeight="1" spans="1:23">
      <c r="A26" s="12">
        <f t="shared" si="0"/>
        <v>21</v>
      </c>
      <c r="B26" s="12"/>
      <c r="C26" s="13" t="s">
        <v>94</v>
      </c>
      <c r="D26" s="13" t="s">
        <v>36</v>
      </c>
      <c r="E26" s="13" t="s">
        <v>95</v>
      </c>
      <c r="F26" s="13" t="s">
        <v>96</v>
      </c>
      <c r="G26" s="12" t="s">
        <v>34</v>
      </c>
      <c r="H26" s="12">
        <v>6653</v>
      </c>
      <c r="I26" s="12"/>
      <c r="J26" s="16">
        <f t="shared" si="1"/>
        <v>1064.48</v>
      </c>
      <c r="K26" s="12"/>
      <c r="L26" s="12"/>
      <c r="M26" s="16">
        <f t="shared" si="2"/>
        <v>1064.48</v>
      </c>
      <c r="N26" s="13"/>
      <c r="O26" s="13"/>
      <c r="P26" s="13"/>
      <c r="Q26" s="13"/>
      <c r="R26" s="21">
        <v>1</v>
      </c>
      <c r="S26" s="16">
        <f t="shared" si="3"/>
        <v>1064.48</v>
      </c>
      <c r="T26" s="22">
        <v>44713</v>
      </c>
      <c r="U26" s="23">
        <v>45047</v>
      </c>
      <c r="V26" s="12">
        <f t="shared" si="4"/>
        <v>12</v>
      </c>
      <c r="W26" s="25"/>
    </row>
    <row r="27" customHeight="1" spans="1:22">
      <c r="A27" s="12">
        <f t="shared" si="0"/>
        <v>22</v>
      </c>
      <c r="B27" s="12"/>
      <c r="C27" s="12" t="s">
        <v>97</v>
      </c>
      <c r="D27" s="12" t="s">
        <v>36</v>
      </c>
      <c r="E27" s="12" t="s">
        <v>98</v>
      </c>
      <c r="F27" s="13" t="s">
        <v>99</v>
      </c>
      <c r="G27" s="12" t="s">
        <v>34</v>
      </c>
      <c r="H27" s="12">
        <v>4253</v>
      </c>
      <c r="I27" s="12"/>
      <c r="J27" s="16">
        <f t="shared" si="1"/>
        <v>680.48</v>
      </c>
      <c r="K27" s="12"/>
      <c r="L27" s="12"/>
      <c r="M27" s="16">
        <f t="shared" si="2"/>
        <v>680.48</v>
      </c>
      <c r="N27" s="13"/>
      <c r="O27" s="13"/>
      <c r="P27" s="13"/>
      <c r="Q27" s="13"/>
      <c r="R27" s="21">
        <v>1</v>
      </c>
      <c r="S27" s="16">
        <f t="shared" si="3"/>
        <v>680.48</v>
      </c>
      <c r="T27" s="26" t="s">
        <v>100</v>
      </c>
      <c r="U27" s="23">
        <v>45047</v>
      </c>
      <c r="V27" s="12">
        <f t="shared" si="4"/>
        <v>11</v>
      </c>
    </row>
    <row r="28" customHeight="1" spans="1:22">
      <c r="A28" s="12">
        <f t="shared" ref="A28:A32" si="5">ROW()-4</f>
        <v>24</v>
      </c>
      <c r="B28" s="12"/>
      <c r="C28" s="13" t="s">
        <v>101</v>
      </c>
      <c r="D28" s="13" t="s">
        <v>36</v>
      </c>
      <c r="E28" s="13" t="s">
        <v>102</v>
      </c>
      <c r="F28" s="13" t="s">
        <v>103</v>
      </c>
      <c r="G28" s="12" t="s">
        <v>34</v>
      </c>
      <c r="H28" s="12">
        <v>5000</v>
      </c>
      <c r="I28" s="12"/>
      <c r="J28" s="16">
        <f t="shared" si="1"/>
        <v>800</v>
      </c>
      <c r="K28" s="16"/>
      <c r="L28" s="12"/>
      <c r="M28" s="16">
        <f t="shared" si="2"/>
        <v>800</v>
      </c>
      <c r="N28" s="13"/>
      <c r="O28" s="13"/>
      <c r="P28" s="13"/>
      <c r="Q28" s="13"/>
      <c r="R28" s="21">
        <f t="shared" ref="R28:R32" si="6">DATEDIF(P28,Q28,"M")+1</f>
        <v>1</v>
      </c>
      <c r="S28" s="16">
        <f t="shared" si="3"/>
        <v>800</v>
      </c>
      <c r="T28" s="23">
        <v>45047</v>
      </c>
      <c r="U28" s="23">
        <v>45047</v>
      </c>
      <c r="V28" s="12">
        <f t="shared" si="4"/>
        <v>1</v>
      </c>
    </row>
    <row r="29" customHeight="1" spans="1:22">
      <c r="A29" s="12">
        <f t="shared" si="5"/>
        <v>25</v>
      </c>
      <c r="B29" s="12"/>
      <c r="C29" s="13" t="s">
        <v>104</v>
      </c>
      <c r="D29" s="13" t="s">
        <v>36</v>
      </c>
      <c r="E29" s="13" t="s">
        <v>105</v>
      </c>
      <c r="F29" s="13" t="s">
        <v>106</v>
      </c>
      <c r="G29" s="12" t="s">
        <v>34</v>
      </c>
      <c r="H29" s="12">
        <v>5000</v>
      </c>
      <c r="I29" s="12"/>
      <c r="J29" s="16">
        <f t="shared" si="1"/>
        <v>800</v>
      </c>
      <c r="K29" s="16"/>
      <c r="L29" s="12"/>
      <c r="M29" s="16">
        <f t="shared" si="2"/>
        <v>800</v>
      </c>
      <c r="N29" s="16"/>
      <c r="O29" s="13"/>
      <c r="P29" s="13"/>
      <c r="Q29" s="13"/>
      <c r="R29" s="21">
        <f t="shared" si="6"/>
        <v>1</v>
      </c>
      <c r="S29" s="16">
        <f t="shared" si="3"/>
        <v>800</v>
      </c>
      <c r="T29" s="23">
        <v>45047</v>
      </c>
      <c r="U29" s="23">
        <v>45047</v>
      </c>
      <c r="V29" s="12">
        <f t="shared" si="4"/>
        <v>1</v>
      </c>
    </row>
    <row r="30" customHeight="1" spans="1:22">
      <c r="A30" s="12">
        <f t="shared" si="5"/>
        <v>26</v>
      </c>
      <c r="B30" s="12"/>
      <c r="C30" s="13" t="s">
        <v>107</v>
      </c>
      <c r="D30" s="13" t="s">
        <v>31</v>
      </c>
      <c r="E30" s="13" t="s">
        <v>108</v>
      </c>
      <c r="F30" s="13" t="s">
        <v>109</v>
      </c>
      <c r="G30" s="12" t="s">
        <v>34</v>
      </c>
      <c r="H30" s="12">
        <v>5000</v>
      </c>
      <c r="I30" s="12"/>
      <c r="J30" s="16">
        <f t="shared" si="1"/>
        <v>800</v>
      </c>
      <c r="K30" s="16"/>
      <c r="L30" s="12"/>
      <c r="M30" s="16">
        <f t="shared" si="2"/>
        <v>800</v>
      </c>
      <c r="N30" s="13"/>
      <c r="O30" s="13"/>
      <c r="P30" s="13"/>
      <c r="Q30" s="13"/>
      <c r="R30" s="21">
        <f t="shared" si="6"/>
        <v>1</v>
      </c>
      <c r="S30" s="16">
        <f t="shared" si="3"/>
        <v>800</v>
      </c>
      <c r="T30" s="23">
        <v>45047</v>
      </c>
      <c r="U30" s="23">
        <v>45047</v>
      </c>
      <c r="V30" s="12">
        <f t="shared" si="4"/>
        <v>1</v>
      </c>
    </row>
    <row r="31" customHeight="1" spans="1:22">
      <c r="A31" s="12">
        <f t="shared" si="5"/>
        <v>27</v>
      </c>
      <c r="B31" s="12"/>
      <c r="C31" s="13" t="s">
        <v>110</v>
      </c>
      <c r="D31" s="13" t="s">
        <v>31</v>
      </c>
      <c r="E31" s="13" t="s">
        <v>111</v>
      </c>
      <c r="F31" s="13" t="s">
        <v>112</v>
      </c>
      <c r="G31" s="12" t="s">
        <v>34</v>
      </c>
      <c r="H31" s="12">
        <v>5000</v>
      </c>
      <c r="I31" s="12"/>
      <c r="J31" s="16">
        <f t="shared" si="1"/>
        <v>800</v>
      </c>
      <c r="K31" s="16"/>
      <c r="L31" s="12"/>
      <c r="M31" s="16">
        <f t="shared" si="2"/>
        <v>800</v>
      </c>
      <c r="N31" s="16"/>
      <c r="O31" s="13"/>
      <c r="P31" s="13"/>
      <c r="Q31" s="13"/>
      <c r="R31" s="21">
        <f t="shared" si="6"/>
        <v>1</v>
      </c>
      <c r="S31" s="16">
        <f t="shared" si="3"/>
        <v>800</v>
      </c>
      <c r="T31" s="23">
        <v>45047</v>
      </c>
      <c r="U31" s="23">
        <v>45047</v>
      </c>
      <c r="V31" s="12">
        <f t="shared" si="4"/>
        <v>1</v>
      </c>
    </row>
    <row r="32" customHeight="1" spans="1:22">
      <c r="A32" s="12">
        <f t="shared" si="5"/>
        <v>28</v>
      </c>
      <c r="B32" s="12"/>
      <c r="C32" s="13" t="s">
        <v>113</v>
      </c>
      <c r="D32" s="13" t="s">
        <v>31</v>
      </c>
      <c r="E32" s="13" t="s">
        <v>114</v>
      </c>
      <c r="F32" s="13" t="s">
        <v>115</v>
      </c>
      <c r="G32" s="12" t="s">
        <v>34</v>
      </c>
      <c r="H32" s="12">
        <v>5000</v>
      </c>
      <c r="I32" s="12"/>
      <c r="J32" s="16">
        <f t="shared" si="1"/>
        <v>800</v>
      </c>
      <c r="K32" s="16"/>
      <c r="L32" s="12"/>
      <c r="M32" s="16">
        <f t="shared" si="2"/>
        <v>800</v>
      </c>
      <c r="N32" s="13"/>
      <c r="O32" s="13"/>
      <c r="P32" s="13"/>
      <c r="Q32" s="13"/>
      <c r="R32" s="21">
        <f t="shared" si="6"/>
        <v>1</v>
      </c>
      <c r="S32" s="16">
        <f t="shared" si="3"/>
        <v>800</v>
      </c>
      <c r="T32" s="23">
        <v>45047</v>
      </c>
      <c r="U32" s="23">
        <v>45047</v>
      </c>
      <c r="V32" s="12">
        <f t="shared" si="4"/>
        <v>1</v>
      </c>
    </row>
    <row r="33" customHeight="1" spans="1:22">
      <c r="A33" s="12">
        <f t="shared" ref="A33:A96" si="7">ROW()-5</f>
        <v>28</v>
      </c>
      <c r="B33" s="12" t="s">
        <v>116</v>
      </c>
      <c r="C33" s="12" t="s">
        <v>117</v>
      </c>
      <c r="D33" s="13" t="s">
        <v>31</v>
      </c>
      <c r="E33" s="14" t="s">
        <v>118</v>
      </c>
      <c r="F33" s="12" t="s">
        <v>119</v>
      </c>
      <c r="G33" s="12" t="s">
        <v>34</v>
      </c>
      <c r="H33" s="12">
        <v>5396</v>
      </c>
      <c r="I33" s="12"/>
      <c r="J33" s="16">
        <f t="shared" si="1"/>
        <v>863.36</v>
      </c>
      <c r="K33" s="12"/>
      <c r="L33" s="12"/>
      <c r="M33" s="16">
        <f t="shared" si="2"/>
        <v>863.36</v>
      </c>
      <c r="N33" s="13"/>
      <c r="O33" s="13"/>
      <c r="P33" s="13"/>
      <c r="Q33" s="13"/>
      <c r="R33" s="21">
        <v>1</v>
      </c>
      <c r="S33" s="16">
        <f t="shared" si="3"/>
        <v>863.36</v>
      </c>
      <c r="T33" s="24">
        <v>44409</v>
      </c>
      <c r="U33" s="23">
        <v>45047</v>
      </c>
      <c r="V33" s="12">
        <f t="shared" si="4"/>
        <v>22</v>
      </c>
    </row>
    <row r="34" customHeight="1" spans="1:22">
      <c r="A34" s="12">
        <f t="shared" si="7"/>
        <v>29</v>
      </c>
      <c r="B34" s="12"/>
      <c r="C34" s="12" t="s">
        <v>120</v>
      </c>
      <c r="D34" s="13" t="s">
        <v>31</v>
      </c>
      <c r="E34" s="15" t="s">
        <v>121</v>
      </c>
      <c r="F34" s="12" t="s">
        <v>122</v>
      </c>
      <c r="G34" s="12" t="s">
        <v>34</v>
      </c>
      <c r="H34" s="12">
        <v>5488</v>
      </c>
      <c r="I34" s="12"/>
      <c r="J34" s="16">
        <f t="shared" si="1"/>
        <v>878.08</v>
      </c>
      <c r="K34" s="12"/>
      <c r="L34" s="12"/>
      <c r="M34" s="16">
        <f t="shared" si="2"/>
        <v>878.08</v>
      </c>
      <c r="N34" s="13"/>
      <c r="O34" s="13"/>
      <c r="P34" s="13"/>
      <c r="Q34" s="13"/>
      <c r="R34" s="21">
        <v>1</v>
      </c>
      <c r="S34" s="16">
        <f t="shared" si="3"/>
        <v>878.08</v>
      </c>
      <c r="T34" s="24">
        <v>44440</v>
      </c>
      <c r="U34" s="23">
        <v>45047</v>
      </c>
      <c r="V34" s="12">
        <f t="shared" si="4"/>
        <v>21</v>
      </c>
    </row>
    <row r="35" customHeight="1" spans="1:22">
      <c r="A35" s="12">
        <f t="shared" si="7"/>
        <v>30</v>
      </c>
      <c r="B35" s="12"/>
      <c r="C35" s="12" t="s">
        <v>123</v>
      </c>
      <c r="D35" s="13" t="s">
        <v>31</v>
      </c>
      <c r="E35" s="14" t="s">
        <v>124</v>
      </c>
      <c r="F35" s="12" t="s">
        <v>125</v>
      </c>
      <c r="G35" s="12" t="s">
        <v>34</v>
      </c>
      <c r="H35" s="12">
        <v>4979</v>
      </c>
      <c r="I35" s="12"/>
      <c r="J35" s="16">
        <f t="shared" si="1"/>
        <v>796.64</v>
      </c>
      <c r="K35" s="12"/>
      <c r="L35" s="12"/>
      <c r="M35" s="16">
        <f t="shared" si="2"/>
        <v>796.64</v>
      </c>
      <c r="N35" s="13"/>
      <c r="O35" s="13"/>
      <c r="P35" s="13"/>
      <c r="Q35" s="13"/>
      <c r="R35" s="21">
        <v>1</v>
      </c>
      <c r="S35" s="16">
        <f t="shared" si="3"/>
        <v>796.64</v>
      </c>
      <c r="T35" s="24">
        <v>44440</v>
      </c>
      <c r="U35" s="23">
        <v>45047</v>
      </c>
      <c r="V35" s="12">
        <f t="shared" si="4"/>
        <v>21</v>
      </c>
    </row>
    <row r="36" customHeight="1" spans="1:22">
      <c r="A36" s="12">
        <f t="shared" si="7"/>
        <v>31</v>
      </c>
      <c r="B36" s="12"/>
      <c r="C36" s="12" t="s">
        <v>126</v>
      </c>
      <c r="D36" s="13" t="s">
        <v>31</v>
      </c>
      <c r="E36" s="14" t="s">
        <v>127</v>
      </c>
      <c r="F36" s="12" t="s">
        <v>128</v>
      </c>
      <c r="G36" s="12" t="s">
        <v>34</v>
      </c>
      <c r="H36" s="12">
        <v>4972</v>
      </c>
      <c r="I36" s="12"/>
      <c r="J36" s="16">
        <f t="shared" si="1"/>
        <v>795.52</v>
      </c>
      <c r="K36" s="12"/>
      <c r="L36" s="12"/>
      <c r="M36" s="16">
        <f t="shared" si="2"/>
        <v>795.52</v>
      </c>
      <c r="N36" s="13"/>
      <c r="O36" s="13"/>
      <c r="P36" s="13"/>
      <c r="Q36" s="13"/>
      <c r="R36" s="21">
        <v>1</v>
      </c>
      <c r="S36" s="16">
        <f t="shared" si="3"/>
        <v>795.52</v>
      </c>
      <c r="T36" s="24">
        <v>44440</v>
      </c>
      <c r="U36" s="23">
        <v>45047</v>
      </c>
      <c r="V36" s="12">
        <f t="shared" si="4"/>
        <v>21</v>
      </c>
    </row>
    <row r="37" customHeight="1" spans="1:22">
      <c r="A37" s="12">
        <f t="shared" si="7"/>
        <v>32</v>
      </c>
      <c r="B37" s="12"/>
      <c r="C37" s="12" t="s">
        <v>129</v>
      </c>
      <c r="D37" s="13" t="s">
        <v>36</v>
      </c>
      <c r="E37" s="14" t="s">
        <v>130</v>
      </c>
      <c r="F37" s="12" t="s">
        <v>131</v>
      </c>
      <c r="G37" s="12" t="s">
        <v>34</v>
      </c>
      <c r="H37" s="12">
        <v>4826</v>
      </c>
      <c r="I37" s="12"/>
      <c r="J37" s="16">
        <f t="shared" si="1"/>
        <v>772.16</v>
      </c>
      <c r="K37" s="12"/>
      <c r="L37" s="12"/>
      <c r="M37" s="16">
        <f t="shared" si="2"/>
        <v>772.16</v>
      </c>
      <c r="N37" s="13"/>
      <c r="O37" s="13"/>
      <c r="P37" s="13"/>
      <c r="Q37" s="13"/>
      <c r="R37" s="21">
        <v>1</v>
      </c>
      <c r="S37" s="16">
        <f t="shared" si="3"/>
        <v>772.16</v>
      </c>
      <c r="T37" s="24">
        <v>44440</v>
      </c>
      <c r="U37" s="23">
        <v>45047</v>
      </c>
      <c r="V37" s="12">
        <f t="shared" si="4"/>
        <v>21</v>
      </c>
    </row>
    <row r="38" customHeight="1" spans="1:22">
      <c r="A38" s="12">
        <f t="shared" si="7"/>
        <v>33</v>
      </c>
      <c r="B38" s="12"/>
      <c r="C38" s="12" t="s">
        <v>132</v>
      </c>
      <c r="D38" s="12" t="s">
        <v>31</v>
      </c>
      <c r="E38" s="12" t="s">
        <v>133</v>
      </c>
      <c r="F38" s="12" t="s">
        <v>134</v>
      </c>
      <c r="G38" s="12" t="s">
        <v>34</v>
      </c>
      <c r="H38" s="12">
        <v>7089</v>
      </c>
      <c r="I38" s="12"/>
      <c r="J38" s="16">
        <f t="shared" si="1"/>
        <v>1134.24</v>
      </c>
      <c r="K38" s="12"/>
      <c r="L38" s="12"/>
      <c r="M38" s="16">
        <f t="shared" si="2"/>
        <v>1134.24</v>
      </c>
      <c r="N38" s="13"/>
      <c r="O38" s="13"/>
      <c r="P38" s="13"/>
      <c r="Q38" s="13"/>
      <c r="R38" s="21">
        <v>1</v>
      </c>
      <c r="S38" s="16">
        <f t="shared" si="3"/>
        <v>1134.24</v>
      </c>
      <c r="T38" s="24">
        <v>45017</v>
      </c>
      <c r="U38" s="23">
        <v>45047</v>
      </c>
      <c r="V38" s="12">
        <f t="shared" si="4"/>
        <v>2</v>
      </c>
    </row>
    <row r="39" customHeight="1" spans="1:22">
      <c r="A39" s="12">
        <f t="shared" si="7"/>
        <v>34</v>
      </c>
      <c r="B39" s="12"/>
      <c r="C39" s="12" t="s">
        <v>135</v>
      </c>
      <c r="D39" s="12" t="s">
        <v>36</v>
      </c>
      <c r="E39" s="12" t="s">
        <v>136</v>
      </c>
      <c r="F39" s="12" t="s">
        <v>137</v>
      </c>
      <c r="G39" s="12" t="s">
        <v>34</v>
      </c>
      <c r="H39" s="12">
        <v>7089</v>
      </c>
      <c r="I39" s="12"/>
      <c r="J39" s="16">
        <f t="shared" si="1"/>
        <v>1134.24</v>
      </c>
      <c r="K39" s="12"/>
      <c r="L39" s="12"/>
      <c r="M39" s="16">
        <f t="shared" si="2"/>
        <v>1134.24</v>
      </c>
      <c r="N39" s="13"/>
      <c r="O39" s="13"/>
      <c r="P39" s="13"/>
      <c r="Q39" s="13"/>
      <c r="R39" s="21">
        <v>1</v>
      </c>
      <c r="S39" s="16">
        <f t="shared" si="3"/>
        <v>1134.24</v>
      </c>
      <c r="T39" s="24">
        <v>45017</v>
      </c>
      <c r="U39" s="23">
        <v>45047</v>
      </c>
      <c r="V39" s="12">
        <f t="shared" si="4"/>
        <v>2</v>
      </c>
    </row>
    <row r="40" customHeight="1" spans="1:22">
      <c r="A40" s="12">
        <f t="shared" si="7"/>
        <v>35</v>
      </c>
      <c r="B40" s="12"/>
      <c r="C40" s="12" t="s">
        <v>138</v>
      </c>
      <c r="D40" s="12" t="s">
        <v>36</v>
      </c>
      <c r="E40" s="12" t="s">
        <v>139</v>
      </c>
      <c r="F40" s="12" t="s">
        <v>140</v>
      </c>
      <c r="G40" s="12" t="s">
        <v>34</v>
      </c>
      <c r="H40" s="12">
        <v>7089</v>
      </c>
      <c r="I40" s="12"/>
      <c r="J40" s="16">
        <f t="shared" si="1"/>
        <v>1134.24</v>
      </c>
      <c r="K40" s="12"/>
      <c r="L40" s="12"/>
      <c r="M40" s="16">
        <f t="shared" si="2"/>
        <v>1134.24</v>
      </c>
      <c r="N40" s="13"/>
      <c r="O40" s="13"/>
      <c r="P40" s="13"/>
      <c r="Q40" s="13"/>
      <c r="R40" s="21">
        <v>1</v>
      </c>
      <c r="S40" s="16">
        <f t="shared" si="3"/>
        <v>1134.24</v>
      </c>
      <c r="T40" s="24">
        <v>45017</v>
      </c>
      <c r="U40" s="23">
        <v>45047</v>
      </c>
      <c r="V40" s="12">
        <f t="shared" si="4"/>
        <v>2</v>
      </c>
    </row>
    <row r="41" customHeight="1" spans="1:22">
      <c r="A41" s="12">
        <f t="shared" si="7"/>
        <v>36</v>
      </c>
      <c r="B41" s="12"/>
      <c r="C41" s="12" t="s">
        <v>141</v>
      </c>
      <c r="D41" s="12" t="s">
        <v>36</v>
      </c>
      <c r="E41" s="12" t="s">
        <v>142</v>
      </c>
      <c r="F41" s="12" t="s">
        <v>143</v>
      </c>
      <c r="G41" s="12" t="s">
        <v>34</v>
      </c>
      <c r="H41" s="12">
        <v>7089</v>
      </c>
      <c r="I41" s="12"/>
      <c r="J41" s="16">
        <f t="shared" si="1"/>
        <v>1134.24</v>
      </c>
      <c r="K41" s="12"/>
      <c r="L41" s="12"/>
      <c r="M41" s="16">
        <f t="shared" si="2"/>
        <v>1134.24</v>
      </c>
      <c r="N41" s="13"/>
      <c r="O41" s="13"/>
      <c r="P41" s="13"/>
      <c r="Q41" s="13"/>
      <c r="R41" s="21">
        <v>1</v>
      </c>
      <c r="S41" s="16">
        <f t="shared" si="3"/>
        <v>1134.24</v>
      </c>
      <c r="T41" s="24">
        <v>45017</v>
      </c>
      <c r="U41" s="23">
        <v>45047</v>
      </c>
      <c r="V41" s="12">
        <f t="shared" si="4"/>
        <v>2</v>
      </c>
    </row>
    <row r="42" customHeight="1" spans="1:22">
      <c r="A42" s="12">
        <f t="shared" si="7"/>
        <v>37</v>
      </c>
      <c r="B42" s="12"/>
      <c r="C42" s="12" t="s">
        <v>144</v>
      </c>
      <c r="D42" s="12" t="s">
        <v>36</v>
      </c>
      <c r="E42" s="12" t="s">
        <v>145</v>
      </c>
      <c r="F42" s="12" t="s">
        <v>146</v>
      </c>
      <c r="G42" s="12" t="s">
        <v>34</v>
      </c>
      <c r="H42" s="12">
        <v>7089</v>
      </c>
      <c r="I42" s="12"/>
      <c r="J42" s="16">
        <f t="shared" si="1"/>
        <v>1134.24</v>
      </c>
      <c r="K42" s="12"/>
      <c r="L42" s="12"/>
      <c r="M42" s="16">
        <f t="shared" si="2"/>
        <v>1134.24</v>
      </c>
      <c r="N42" s="13"/>
      <c r="O42" s="13"/>
      <c r="P42" s="13"/>
      <c r="Q42" s="13"/>
      <c r="R42" s="21">
        <v>1</v>
      </c>
      <c r="S42" s="16">
        <f t="shared" si="3"/>
        <v>1134.24</v>
      </c>
      <c r="T42" s="24">
        <v>45017</v>
      </c>
      <c r="U42" s="23">
        <v>45047</v>
      </c>
      <c r="V42" s="12">
        <f t="shared" si="4"/>
        <v>2</v>
      </c>
    </row>
    <row r="43" customHeight="1" spans="1:22">
      <c r="A43" s="12">
        <f t="shared" si="7"/>
        <v>38</v>
      </c>
      <c r="B43" s="12"/>
      <c r="C43" s="12" t="s">
        <v>147</v>
      </c>
      <c r="D43" s="12" t="s">
        <v>36</v>
      </c>
      <c r="E43" s="12" t="s">
        <v>148</v>
      </c>
      <c r="F43" s="12" t="s">
        <v>149</v>
      </c>
      <c r="G43" s="12" t="s">
        <v>34</v>
      </c>
      <c r="H43" s="12">
        <v>7089</v>
      </c>
      <c r="I43" s="12"/>
      <c r="J43" s="16">
        <f t="shared" si="1"/>
        <v>1134.24</v>
      </c>
      <c r="K43" s="12"/>
      <c r="L43" s="12"/>
      <c r="M43" s="16">
        <f t="shared" si="2"/>
        <v>1134.24</v>
      </c>
      <c r="N43" s="13"/>
      <c r="O43" s="13"/>
      <c r="P43" s="13"/>
      <c r="Q43" s="13"/>
      <c r="R43" s="21">
        <v>1</v>
      </c>
      <c r="S43" s="16">
        <f t="shared" si="3"/>
        <v>1134.24</v>
      </c>
      <c r="T43" s="24">
        <v>45017</v>
      </c>
      <c r="U43" s="23">
        <v>45047</v>
      </c>
      <c r="V43" s="12">
        <f t="shared" si="4"/>
        <v>2</v>
      </c>
    </row>
    <row r="44" customHeight="1" spans="1:22">
      <c r="A44" s="12">
        <f t="shared" si="7"/>
        <v>39</v>
      </c>
      <c r="B44" s="12"/>
      <c r="C44" s="12" t="s">
        <v>150</v>
      </c>
      <c r="D44" s="12" t="s">
        <v>36</v>
      </c>
      <c r="E44" s="12" t="s">
        <v>151</v>
      </c>
      <c r="F44" s="12" t="s">
        <v>152</v>
      </c>
      <c r="G44" s="12" t="s">
        <v>34</v>
      </c>
      <c r="H44" s="12">
        <v>6903</v>
      </c>
      <c r="I44" s="12"/>
      <c r="J44" s="16">
        <f t="shared" si="1"/>
        <v>1104.48</v>
      </c>
      <c r="K44" s="12"/>
      <c r="L44" s="12"/>
      <c r="M44" s="16">
        <f t="shared" si="2"/>
        <v>1104.48</v>
      </c>
      <c r="N44" s="13"/>
      <c r="O44" s="13"/>
      <c r="P44" s="13"/>
      <c r="Q44" s="13"/>
      <c r="R44" s="21">
        <v>1</v>
      </c>
      <c r="S44" s="16">
        <f t="shared" si="3"/>
        <v>1104.48</v>
      </c>
      <c r="T44" s="24">
        <v>45017</v>
      </c>
      <c r="U44" s="23">
        <v>45047</v>
      </c>
      <c r="V44" s="12">
        <f t="shared" si="4"/>
        <v>2</v>
      </c>
    </row>
    <row r="45" customHeight="1" spans="1:22">
      <c r="A45" s="12">
        <f t="shared" si="7"/>
        <v>40</v>
      </c>
      <c r="B45" s="12"/>
      <c r="C45" s="12" t="s">
        <v>153</v>
      </c>
      <c r="D45" s="12" t="s">
        <v>31</v>
      </c>
      <c r="E45" s="12" t="s">
        <v>154</v>
      </c>
      <c r="F45" s="12" t="s">
        <v>155</v>
      </c>
      <c r="G45" s="12" t="s">
        <v>34</v>
      </c>
      <c r="H45" s="12">
        <v>7089</v>
      </c>
      <c r="I45" s="12"/>
      <c r="J45" s="16">
        <f t="shared" si="1"/>
        <v>1134.24</v>
      </c>
      <c r="K45" s="12"/>
      <c r="L45" s="12"/>
      <c r="M45" s="16">
        <f t="shared" si="2"/>
        <v>1134.24</v>
      </c>
      <c r="N45" s="13"/>
      <c r="O45" s="13"/>
      <c r="P45" s="13"/>
      <c r="Q45" s="13"/>
      <c r="R45" s="21">
        <v>1</v>
      </c>
      <c r="S45" s="16">
        <f t="shared" si="3"/>
        <v>1134.24</v>
      </c>
      <c r="T45" s="24">
        <v>45017</v>
      </c>
      <c r="U45" s="23">
        <v>45047</v>
      </c>
      <c r="V45" s="12">
        <f t="shared" si="4"/>
        <v>2</v>
      </c>
    </row>
    <row r="46" customHeight="1" spans="1:22">
      <c r="A46" s="12">
        <f t="shared" si="7"/>
        <v>41</v>
      </c>
      <c r="B46" s="12"/>
      <c r="C46" s="12" t="s">
        <v>156</v>
      </c>
      <c r="D46" s="12" t="s">
        <v>36</v>
      </c>
      <c r="E46" s="12" t="s">
        <v>157</v>
      </c>
      <c r="F46" s="12" t="s">
        <v>158</v>
      </c>
      <c r="G46" s="12" t="s">
        <v>34</v>
      </c>
      <c r="H46" s="12">
        <v>7089</v>
      </c>
      <c r="I46" s="12"/>
      <c r="J46" s="16">
        <f t="shared" si="1"/>
        <v>1134.24</v>
      </c>
      <c r="K46" s="12"/>
      <c r="L46" s="12"/>
      <c r="M46" s="16">
        <f t="shared" si="2"/>
        <v>1134.24</v>
      </c>
      <c r="N46" s="13"/>
      <c r="O46" s="13"/>
      <c r="P46" s="13"/>
      <c r="Q46" s="13"/>
      <c r="R46" s="21">
        <v>1</v>
      </c>
      <c r="S46" s="16">
        <f t="shared" si="3"/>
        <v>1134.24</v>
      </c>
      <c r="T46" s="24">
        <v>45017</v>
      </c>
      <c r="U46" s="23">
        <v>45047</v>
      </c>
      <c r="V46" s="12">
        <f t="shared" si="4"/>
        <v>2</v>
      </c>
    </row>
    <row r="47" customHeight="1" spans="1:22">
      <c r="A47" s="12">
        <f t="shared" si="7"/>
        <v>42</v>
      </c>
      <c r="B47" s="12"/>
      <c r="C47" s="12" t="s">
        <v>159</v>
      </c>
      <c r="D47" s="12" t="s">
        <v>36</v>
      </c>
      <c r="E47" s="12" t="s">
        <v>160</v>
      </c>
      <c r="F47" s="12" t="s">
        <v>161</v>
      </c>
      <c r="G47" s="12" t="s">
        <v>34</v>
      </c>
      <c r="H47" s="12">
        <v>7089</v>
      </c>
      <c r="I47" s="12"/>
      <c r="J47" s="16">
        <f t="shared" si="1"/>
        <v>1134.24</v>
      </c>
      <c r="K47" s="12"/>
      <c r="L47" s="12"/>
      <c r="M47" s="16">
        <f t="shared" si="2"/>
        <v>1134.24</v>
      </c>
      <c r="N47" s="13"/>
      <c r="O47" s="13"/>
      <c r="P47" s="13"/>
      <c r="Q47" s="13"/>
      <c r="R47" s="21">
        <v>1</v>
      </c>
      <c r="S47" s="16">
        <f t="shared" si="3"/>
        <v>1134.24</v>
      </c>
      <c r="T47" s="24">
        <v>45017</v>
      </c>
      <c r="U47" s="23">
        <v>45047</v>
      </c>
      <c r="V47" s="12">
        <f t="shared" si="4"/>
        <v>2</v>
      </c>
    </row>
    <row r="48" customHeight="1" spans="1:22">
      <c r="A48" s="12">
        <f t="shared" si="7"/>
        <v>43</v>
      </c>
      <c r="B48" s="12"/>
      <c r="C48" s="12" t="s">
        <v>162</v>
      </c>
      <c r="D48" s="12" t="s">
        <v>36</v>
      </c>
      <c r="E48" s="12" t="s">
        <v>163</v>
      </c>
      <c r="F48" s="12" t="s">
        <v>164</v>
      </c>
      <c r="G48" s="12" t="s">
        <v>34</v>
      </c>
      <c r="H48" s="12">
        <v>7089</v>
      </c>
      <c r="I48" s="12"/>
      <c r="J48" s="16">
        <f t="shared" si="1"/>
        <v>1134.24</v>
      </c>
      <c r="K48" s="12"/>
      <c r="L48" s="12"/>
      <c r="M48" s="16">
        <f t="shared" si="2"/>
        <v>1134.24</v>
      </c>
      <c r="N48" s="13"/>
      <c r="O48" s="13"/>
      <c r="P48" s="13"/>
      <c r="Q48" s="13"/>
      <c r="R48" s="21">
        <v>1</v>
      </c>
      <c r="S48" s="16">
        <f t="shared" si="3"/>
        <v>1134.24</v>
      </c>
      <c r="T48" s="24">
        <v>45017</v>
      </c>
      <c r="U48" s="23">
        <v>45047</v>
      </c>
      <c r="V48" s="12">
        <f t="shared" si="4"/>
        <v>2</v>
      </c>
    </row>
    <row r="49" customHeight="1" spans="1:22">
      <c r="A49" s="12">
        <f t="shared" si="7"/>
        <v>44</v>
      </c>
      <c r="B49" s="12"/>
      <c r="C49" s="12" t="s">
        <v>165</v>
      </c>
      <c r="D49" s="12" t="s">
        <v>36</v>
      </c>
      <c r="E49" s="12" t="s">
        <v>166</v>
      </c>
      <c r="F49" s="12" t="s">
        <v>167</v>
      </c>
      <c r="G49" s="12" t="s">
        <v>34</v>
      </c>
      <c r="H49" s="12">
        <v>7089</v>
      </c>
      <c r="I49" s="12"/>
      <c r="J49" s="16">
        <f t="shared" si="1"/>
        <v>1134.24</v>
      </c>
      <c r="K49" s="12"/>
      <c r="L49" s="12"/>
      <c r="M49" s="16">
        <f t="shared" si="2"/>
        <v>1134.24</v>
      </c>
      <c r="N49" s="13"/>
      <c r="O49" s="13"/>
      <c r="P49" s="13"/>
      <c r="Q49" s="13"/>
      <c r="R49" s="21">
        <v>1</v>
      </c>
      <c r="S49" s="16">
        <f t="shared" si="3"/>
        <v>1134.24</v>
      </c>
      <c r="T49" s="24">
        <v>45017</v>
      </c>
      <c r="U49" s="23">
        <v>45047</v>
      </c>
      <c r="V49" s="12">
        <f t="shared" si="4"/>
        <v>2</v>
      </c>
    </row>
    <row r="50" customHeight="1" spans="1:22">
      <c r="A50" s="12">
        <f t="shared" si="7"/>
        <v>45</v>
      </c>
      <c r="B50" s="12"/>
      <c r="C50" s="12" t="s">
        <v>168</v>
      </c>
      <c r="D50" s="12" t="s">
        <v>31</v>
      </c>
      <c r="E50" s="12" t="s">
        <v>169</v>
      </c>
      <c r="F50" s="12" t="s">
        <v>170</v>
      </c>
      <c r="G50" s="12" t="s">
        <v>34</v>
      </c>
      <c r="H50" s="12">
        <v>7089</v>
      </c>
      <c r="I50" s="12"/>
      <c r="J50" s="16">
        <f t="shared" si="1"/>
        <v>1134.24</v>
      </c>
      <c r="K50" s="12"/>
      <c r="L50" s="12"/>
      <c r="M50" s="16">
        <f t="shared" si="2"/>
        <v>1134.24</v>
      </c>
      <c r="N50" s="13"/>
      <c r="O50" s="13"/>
      <c r="P50" s="13"/>
      <c r="Q50" s="13"/>
      <c r="R50" s="21">
        <v>1</v>
      </c>
      <c r="S50" s="16">
        <f t="shared" si="3"/>
        <v>1134.24</v>
      </c>
      <c r="T50" s="24">
        <v>44652</v>
      </c>
      <c r="U50" s="23">
        <v>45047</v>
      </c>
      <c r="V50" s="12">
        <f t="shared" si="4"/>
        <v>14</v>
      </c>
    </row>
    <row r="51" customHeight="1" spans="1:22">
      <c r="A51" s="12">
        <f t="shared" si="7"/>
        <v>46</v>
      </c>
      <c r="B51" s="12"/>
      <c r="C51" s="12" t="s">
        <v>171</v>
      </c>
      <c r="D51" s="12" t="s">
        <v>31</v>
      </c>
      <c r="E51" s="12" t="s">
        <v>172</v>
      </c>
      <c r="F51" s="12" t="s">
        <v>173</v>
      </c>
      <c r="G51" s="12" t="s">
        <v>34</v>
      </c>
      <c r="H51" s="12">
        <v>7089</v>
      </c>
      <c r="I51" s="12"/>
      <c r="J51" s="16">
        <f t="shared" si="1"/>
        <v>1134.24</v>
      </c>
      <c r="K51" s="12"/>
      <c r="L51" s="12"/>
      <c r="M51" s="16">
        <f t="shared" si="2"/>
        <v>1134.24</v>
      </c>
      <c r="N51" s="13"/>
      <c r="O51" s="13"/>
      <c r="P51" s="13"/>
      <c r="Q51" s="13"/>
      <c r="R51" s="21">
        <v>1</v>
      </c>
      <c r="S51" s="16">
        <f t="shared" si="3"/>
        <v>1134.24</v>
      </c>
      <c r="T51" s="24">
        <v>45017</v>
      </c>
      <c r="U51" s="23">
        <v>45047</v>
      </c>
      <c r="V51" s="12">
        <f t="shared" si="4"/>
        <v>2</v>
      </c>
    </row>
    <row r="52" customHeight="1" spans="1:22">
      <c r="A52" s="12">
        <f t="shared" si="7"/>
        <v>47</v>
      </c>
      <c r="B52" s="12"/>
      <c r="C52" s="12" t="s">
        <v>174</v>
      </c>
      <c r="D52" s="12" t="s">
        <v>31</v>
      </c>
      <c r="E52" s="12" t="s">
        <v>175</v>
      </c>
      <c r="F52" s="12" t="s">
        <v>176</v>
      </c>
      <c r="G52" s="12" t="s">
        <v>34</v>
      </c>
      <c r="H52" s="12">
        <v>7089</v>
      </c>
      <c r="I52" s="12"/>
      <c r="J52" s="16">
        <f t="shared" si="1"/>
        <v>1134.24</v>
      </c>
      <c r="K52" s="12"/>
      <c r="L52" s="12"/>
      <c r="M52" s="16">
        <f t="shared" si="2"/>
        <v>1134.24</v>
      </c>
      <c r="N52" s="13"/>
      <c r="O52" s="13"/>
      <c r="P52" s="13"/>
      <c r="Q52" s="13"/>
      <c r="R52" s="21">
        <v>1</v>
      </c>
      <c r="S52" s="16">
        <f t="shared" si="3"/>
        <v>1134.24</v>
      </c>
      <c r="T52" s="24">
        <v>45017</v>
      </c>
      <c r="U52" s="23">
        <v>45047</v>
      </c>
      <c r="V52" s="12">
        <f t="shared" si="4"/>
        <v>2</v>
      </c>
    </row>
    <row r="53" customHeight="1" spans="1:22">
      <c r="A53" s="12">
        <f t="shared" si="7"/>
        <v>48</v>
      </c>
      <c r="B53" s="12"/>
      <c r="C53" s="12" t="s">
        <v>177</v>
      </c>
      <c r="D53" s="12" t="s">
        <v>31</v>
      </c>
      <c r="E53" s="12" t="s">
        <v>178</v>
      </c>
      <c r="F53" s="12" t="s">
        <v>179</v>
      </c>
      <c r="G53" s="12" t="s">
        <v>34</v>
      </c>
      <c r="H53" s="12">
        <v>4253</v>
      </c>
      <c r="I53" s="12"/>
      <c r="J53" s="16">
        <f t="shared" si="1"/>
        <v>680.48</v>
      </c>
      <c r="K53" s="12"/>
      <c r="L53" s="12"/>
      <c r="M53" s="16">
        <f t="shared" si="2"/>
        <v>680.48</v>
      </c>
      <c r="N53" s="13"/>
      <c r="O53" s="13"/>
      <c r="P53" s="13"/>
      <c r="Q53" s="13"/>
      <c r="R53" s="21">
        <v>1</v>
      </c>
      <c r="S53" s="16">
        <f t="shared" si="3"/>
        <v>680.48</v>
      </c>
      <c r="T53" s="24">
        <v>45017</v>
      </c>
      <c r="U53" s="23">
        <v>45047</v>
      </c>
      <c r="V53" s="12">
        <f t="shared" si="4"/>
        <v>2</v>
      </c>
    </row>
    <row r="54" customHeight="1" spans="1:22">
      <c r="A54" s="12">
        <f t="shared" si="7"/>
        <v>49</v>
      </c>
      <c r="B54" s="12"/>
      <c r="C54" s="12" t="s">
        <v>180</v>
      </c>
      <c r="D54" s="12" t="s">
        <v>36</v>
      </c>
      <c r="E54" s="12" t="s">
        <v>181</v>
      </c>
      <c r="F54" s="12" t="s">
        <v>182</v>
      </c>
      <c r="G54" s="12" t="s">
        <v>34</v>
      </c>
      <c r="H54" s="12">
        <v>4253</v>
      </c>
      <c r="I54" s="12"/>
      <c r="J54" s="16">
        <f t="shared" si="1"/>
        <v>680.48</v>
      </c>
      <c r="K54" s="12"/>
      <c r="L54" s="12"/>
      <c r="M54" s="16">
        <f t="shared" si="2"/>
        <v>680.48</v>
      </c>
      <c r="N54" s="13"/>
      <c r="O54" s="13"/>
      <c r="P54" s="13"/>
      <c r="Q54" s="13"/>
      <c r="R54" s="21">
        <v>1</v>
      </c>
      <c r="S54" s="16">
        <f t="shared" si="3"/>
        <v>680.48</v>
      </c>
      <c r="T54" s="24">
        <v>45017</v>
      </c>
      <c r="U54" s="23">
        <v>45047</v>
      </c>
      <c r="V54" s="12">
        <f t="shared" si="4"/>
        <v>2</v>
      </c>
    </row>
    <row r="55" customHeight="1" spans="1:22">
      <c r="A55" s="12">
        <f t="shared" si="7"/>
        <v>50</v>
      </c>
      <c r="B55" s="12"/>
      <c r="C55" s="12" t="s">
        <v>183</v>
      </c>
      <c r="D55" s="12" t="s">
        <v>36</v>
      </c>
      <c r="E55" s="12" t="s">
        <v>184</v>
      </c>
      <c r="F55" s="12" t="s">
        <v>185</v>
      </c>
      <c r="G55" s="12" t="s">
        <v>34</v>
      </c>
      <c r="H55" s="12">
        <v>7089</v>
      </c>
      <c r="I55" s="12"/>
      <c r="J55" s="16">
        <f t="shared" si="1"/>
        <v>1134.24</v>
      </c>
      <c r="K55" s="12"/>
      <c r="L55" s="12"/>
      <c r="M55" s="16">
        <f t="shared" si="2"/>
        <v>1134.24</v>
      </c>
      <c r="N55" s="13"/>
      <c r="O55" s="13"/>
      <c r="P55" s="13"/>
      <c r="Q55" s="13"/>
      <c r="R55" s="21">
        <v>1</v>
      </c>
      <c r="S55" s="16">
        <f t="shared" si="3"/>
        <v>1134.24</v>
      </c>
      <c r="T55" s="24">
        <v>45017</v>
      </c>
      <c r="U55" s="23">
        <v>45047</v>
      </c>
      <c r="V55" s="12">
        <f t="shared" si="4"/>
        <v>2</v>
      </c>
    </row>
    <row r="56" customHeight="1" spans="1:22">
      <c r="A56" s="12">
        <f t="shared" si="7"/>
        <v>51</v>
      </c>
      <c r="B56" s="12"/>
      <c r="C56" s="12" t="s">
        <v>186</v>
      </c>
      <c r="D56" s="12" t="s">
        <v>36</v>
      </c>
      <c r="E56" s="12" t="s">
        <v>187</v>
      </c>
      <c r="F56" s="12" t="s">
        <v>188</v>
      </c>
      <c r="G56" s="12" t="s">
        <v>34</v>
      </c>
      <c r="H56" s="12">
        <v>7089</v>
      </c>
      <c r="I56" s="12"/>
      <c r="J56" s="16">
        <f t="shared" si="1"/>
        <v>1134.24</v>
      </c>
      <c r="K56" s="12"/>
      <c r="L56" s="12"/>
      <c r="M56" s="16">
        <f t="shared" si="2"/>
        <v>1134.24</v>
      </c>
      <c r="N56" s="13"/>
      <c r="O56" s="13"/>
      <c r="P56" s="13"/>
      <c r="Q56" s="13"/>
      <c r="R56" s="21">
        <v>1</v>
      </c>
      <c r="S56" s="16">
        <f t="shared" si="3"/>
        <v>1134.24</v>
      </c>
      <c r="T56" s="24">
        <v>45017</v>
      </c>
      <c r="U56" s="23">
        <v>45047</v>
      </c>
      <c r="V56" s="12">
        <f t="shared" si="4"/>
        <v>2</v>
      </c>
    </row>
    <row r="57" customHeight="1" spans="1:22">
      <c r="A57" s="12">
        <f t="shared" si="7"/>
        <v>52</v>
      </c>
      <c r="B57" s="12"/>
      <c r="C57" s="12" t="s">
        <v>189</v>
      </c>
      <c r="D57" s="12" t="s">
        <v>31</v>
      </c>
      <c r="E57" s="12" t="s">
        <v>190</v>
      </c>
      <c r="F57" s="12" t="s">
        <v>191</v>
      </c>
      <c r="G57" s="12" t="s">
        <v>34</v>
      </c>
      <c r="H57" s="12">
        <v>7089</v>
      </c>
      <c r="I57" s="12"/>
      <c r="J57" s="16">
        <f t="shared" si="1"/>
        <v>1134.24</v>
      </c>
      <c r="K57" s="12"/>
      <c r="L57" s="12"/>
      <c r="M57" s="16">
        <f t="shared" si="2"/>
        <v>1134.24</v>
      </c>
      <c r="N57" s="13"/>
      <c r="O57" s="13"/>
      <c r="P57" s="13"/>
      <c r="Q57" s="13"/>
      <c r="R57" s="21">
        <v>1</v>
      </c>
      <c r="S57" s="16">
        <f t="shared" si="3"/>
        <v>1134.24</v>
      </c>
      <c r="T57" s="24">
        <v>45017</v>
      </c>
      <c r="U57" s="23">
        <v>45047</v>
      </c>
      <c r="V57" s="12">
        <f t="shared" si="4"/>
        <v>2</v>
      </c>
    </row>
    <row r="58" customHeight="1" spans="1:22">
      <c r="A58" s="12">
        <f t="shared" si="7"/>
        <v>53</v>
      </c>
      <c r="B58" s="12"/>
      <c r="C58" s="12" t="s">
        <v>192</v>
      </c>
      <c r="D58" s="12" t="s">
        <v>31</v>
      </c>
      <c r="E58" s="12" t="s">
        <v>193</v>
      </c>
      <c r="F58" s="12" t="s">
        <v>194</v>
      </c>
      <c r="G58" s="12" t="s">
        <v>34</v>
      </c>
      <c r="H58" s="12">
        <v>7089</v>
      </c>
      <c r="I58" s="12"/>
      <c r="J58" s="16">
        <f t="shared" si="1"/>
        <v>1134.24</v>
      </c>
      <c r="K58" s="12"/>
      <c r="L58" s="12"/>
      <c r="M58" s="16">
        <f t="shared" si="2"/>
        <v>1134.24</v>
      </c>
      <c r="N58" s="13"/>
      <c r="O58" s="13"/>
      <c r="P58" s="13"/>
      <c r="Q58" s="13"/>
      <c r="R58" s="21">
        <v>1</v>
      </c>
      <c r="S58" s="16">
        <f t="shared" si="3"/>
        <v>1134.24</v>
      </c>
      <c r="T58" s="24">
        <v>45017</v>
      </c>
      <c r="U58" s="23">
        <v>45047</v>
      </c>
      <c r="V58" s="12">
        <f t="shared" si="4"/>
        <v>2</v>
      </c>
    </row>
    <row r="59" customHeight="1" spans="1:22">
      <c r="A59" s="12">
        <f t="shared" si="7"/>
        <v>54</v>
      </c>
      <c r="B59" s="12"/>
      <c r="C59" s="12" t="s">
        <v>195</v>
      </c>
      <c r="D59" s="12" t="s">
        <v>36</v>
      </c>
      <c r="E59" s="12" t="s">
        <v>196</v>
      </c>
      <c r="F59" s="12" t="s">
        <v>197</v>
      </c>
      <c r="G59" s="12" t="s">
        <v>34</v>
      </c>
      <c r="H59" s="12">
        <v>7089</v>
      </c>
      <c r="I59" s="12"/>
      <c r="J59" s="16">
        <f t="shared" si="1"/>
        <v>1134.24</v>
      </c>
      <c r="K59" s="12"/>
      <c r="L59" s="12"/>
      <c r="M59" s="16">
        <f t="shared" si="2"/>
        <v>1134.24</v>
      </c>
      <c r="N59" s="13"/>
      <c r="O59" s="13"/>
      <c r="P59" s="13"/>
      <c r="Q59" s="13"/>
      <c r="R59" s="21">
        <v>1</v>
      </c>
      <c r="S59" s="16">
        <f t="shared" si="3"/>
        <v>1134.24</v>
      </c>
      <c r="T59" s="24">
        <v>45017</v>
      </c>
      <c r="U59" s="23">
        <v>45047</v>
      </c>
      <c r="V59" s="12">
        <f t="shared" si="4"/>
        <v>2</v>
      </c>
    </row>
    <row r="60" customHeight="1" spans="1:22">
      <c r="A60" s="12">
        <f t="shared" si="7"/>
        <v>55</v>
      </c>
      <c r="B60" s="12"/>
      <c r="C60" s="12" t="s">
        <v>198</v>
      </c>
      <c r="D60" s="12" t="s">
        <v>31</v>
      </c>
      <c r="E60" s="12" t="s">
        <v>199</v>
      </c>
      <c r="F60" s="12" t="s">
        <v>200</v>
      </c>
      <c r="G60" s="12" t="s">
        <v>34</v>
      </c>
      <c r="H60" s="12">
        <v>7089</v>
      </c>
      <c r="I60" s="12"/>
      <c r="J60" s="16">
        <f t="shared" si="1"/>
        <v>1134.24</v>
      </c>
      <c r="K60" s="12"/>
      <c r="L60" s="12"/>
      <c r="M60" s="16">
        <f t="shared" si="2"/>
        <v>1134.24</v>
      </c>
      <c r="N60" s="13"/>
      <c r="O60" s="13"/>
      <c r="P60" s="13"/>
      <c r="Q60" s="13"/>
      <c r="R60" s="21">
        <v>1</v>
      </c>
      <c r="S60" s="16">
        <f t="shared" si="3"/>
        <v>1134.24</v>
      </c>
      <c r="T60" s="24">
        <v>45017</v>
      </c>
      <c r="U60" s="23">
        <v>45047</v>
      </c>
      <c r="V60" s="12">
        <f t="shared" si="4"/>
        <v>2</v>
      </c>
    </row>
    <row r="61" customHeight="1" spans="1:22">
      <c r="A61" s="12">
        <f t="shared" si="7"/>
        <v>56</v>
      </c>
      <c r="B61" s="12"/>
      <c r="C61" s="12" t="s">
        <v>201</v>
      </c>
      <c r="D61" s="12" t="s">
        <v>36</v>
      </c>
      <c r="E61" s="12" t="s">
        <v>202</v>
      </c>
      <c r="F61" s="12" t="s">
        <v>203</v>
      </c>
      <c r="G61" s="12" t="s">
        <v>34</v>
      </c>
      <c r="H61" s="12">
        <v>7089</v>
      </c>
      <c r="I61" s="12"/>
      <c r="J61" s="16">
        <f t="shared" si="1"/>
        <v>1134.24</v>
      </c>
      <c r="K61" s="12"/>
      <c r="L61" s="12"/>
      <c r="M61" s="16">
        <f t="shared" si="2"/>
        <v>1134.24</v>
      </c>
      <c r="N61" s="13"/>
      <c r="O61" s="13"/>
      <c r="P61" s="13"/>
      <c r="Q61" s="13"/>
      <c r="R61" s="21">
        <v>1</v>
      </c>
      <c r="S61" s="16">
        <f t="shared" si="3"/>
        <v>1134.24</v>
      </c>
      <c r="T61" s="24">
        <v>45017</v>
      </c>
      <c r="U61" s="23">
        <v>45047</v>
      </c>
      <c r="V61" s="12">
        <f t="shared" si="4"/>
        <v>2</v>
      </c>
    </row>
    <row r="62" customHeight="1" spans="1:22">
      <c r="A62" s="12">
        <f t="shared" si="7"/>
        <v>57</v>
      </c>
      <c r="B62" s="12"/>
      <c r="C62" s="12" t="s">
        <v>204</v>
      </c>
      <c r="D62" s="12" t="s">
        <v>36</v>
      </c>
      <c r="E62" s="12" t="s">
        <v>205</v>
      </c>
      <c r="F62" s="12" t="s">
        <v>206</v>
      </c>
      <c r="G62" s="12" t="s">
        <v>34</v>
      </c>
      <c r="H62" s="12">
        <v>4845</v>
      </c>
      <c r="I62" s="12"/>
      <c r="J62" s="16">
        <f t="shared" si="1"/>
        <v>775.2</v>
      </c>
      <c r="K62" s="12"/>
      <c r="L62" s="12"/>
      <c r="M62" s="16">
        <f t="shared" si="2"/>
        <v>775.2</v>
      </c>
      <c r="N62" s="13"/>
      <c r="O62" s="13"/>
      <c r="P62" s="13"/>
      <c r="Q62" s="13"/>
      <c r="R62" s="21">
        <v>1</v>
      </c>
      <c r="S62" s="16">
        <f t="shared" si="3"/>
        <v>775.2</v>
      </c>
      <c r="T62" s="24">
        <v>45017</v>
      </c>
      <c r="U62" s="23">
        <v>45047</v>
      </c>
      <c r="V62" s="12">
        <f t="shared" si="4"/>
        <v>2</v>
      </c>
    </row>
    <row r="63" customHeight="1" spans="1:22">
      <c r="A63" s="12">
        <f t="shared" si="7"/>
        <v>58</v>
      </c>
      <c r="B63" s="12"/>
      <c r="C63" s="12" t="s">
        <v>207</v>
      </c>
      <c r="D63" s="12" t="s">
        <v>36</v>
      </c>
      <c r="E63" s="12" t="s">
        <v>208</v>
      </c>
      <c r="F63" s="12" t="s">
        <v>209</v>
      </c>
      <c r="G63" s="12" t="s">
        <v>34</v>
      </c>
      <c r="H63" s="12">
        <v>7089</v>
      </c>
      <c r="I63" s="12"/>
      <c r="J63" s="16">
        <f t="shared" si="1"/>
        <v>1134.24</v>
      </c>
      <c r="K63" s="12"/>
      <c r="L63" s="12"/>
      <c r="M63" s="16">
        <f t="shared" si="2"/>
        <v>1134.24</v>
      </c>
      <c r="N63" s="13"/>
      <c r="O63" s="13"/>
      <c r="P63" s="13"/>
      <c r="Q63" s="13"/>
      <c r="R63" s="21">
        <v>1</v>
      </c>
      <c r="S63" s="16">
        <f t="shared" si="3"/>
        <v>1134.24</v>
      </c>
      <c r="T63" s="24">
        <v>45017</v>
      </c>
      <c r="U63" s="23">
        <v>45047</v>
      </c>
      <c r="V63" s="12">
        <f t="shared" si="4"/>
        <v>2</v>
      </c>
    </row>
    <row r="64" customHeight="1" spans="1:22">
      <c r="A64" s="12">
        <f t="shared" si="7"/>
        <v>59</v>
      </c>
      <c r="B64" s="12"/>
      <c r="C64" s="12" t="s">
        <v>210</v>
      </c>
      <c r="D64" s="12" t="s">
        <v>31</v>
      </c>
      <c r="E64" s="12" t="s">
        <v>211</v>
      </c>
      <c r="F64" s="12" t="s">
        <v>212</v>
      </c>
      <c r="G64" s="12" t="s">
        <v>34</v>
      </c>
      <c r="H64" s="12">
        <v>7089</v>
      </c>
      <c r="I64" s="12"/>
      <c r="J64" s="16">
        <f t="shared" si="1"/>
        <v>1134.24</v>
      </c>
      <c r="K64" s="12"/>
      <c r="L64" s="12"/>
      <c r="M64" s="16">
        <f t="shared" si="2"/>
        <v>1134.24</v>
      </c>
      <c r="N64" s="13"/>
      <c r="O64" s="13"/>
      <c r="P64" s="13"/>
      <c r="Q64" s="13"/>
      <c r="R64" s="21">
        <v>1</v>
      </c>
      <c r="S64" s="16">
        <f t="shared" si="3"/>
        <v>1134.24</v>
      </c>
      <c r="T64" s="24">
        <v>45017</v>
      </c>
      <c r="U64" s="23">
        <v>45047</v>
      </c>
      <c r="V64" s="12">
        <f t="shared" si="4"/>
        <v>2</v>
      </c>
    </row>
    <row r="65" customHeight="1" spans="1:22">
      <c r="A65" s="12">
        <f t="shared" si="7"/>
        <v>60</v>
      </c>
      <c r="B65" s="12"/>
      <c r="C65" s="12" t="s">
        <v>213</v>
      </c>
      <c r="D65" s="12" t="s">
        <v>31</v>
      </c>
      <c r="E65" s="12" t="s">
        <v>214</v>
      </c>
      <c r="F65" s="12" t="s">
        <v>215</v>
      </c>
      <c r="G65" s="12" t="s">
        <v>34</v>
      </c>
      <c r="H65" s="12">
        <v>7089</v>
      </c>
      <c r="I65" s="12"/>
      <c r="J65" s="16">
        <f t="shared" si="1"/>
        <v>1134.24</v>
      </c>
      <c r="K65" s="12"/>
      <c r="L65" s="12"/>
      <c r="M65" s="16">
        <f t="shared" si="2"/>
        <v>1134.24</v>
      </c>
      <c r="N65" s="13"/>
      <c r="O65" s="13"/>
      <c r="P65" s="13"/>
      <c r="Q65" s="13"/>
      <c r="R65" s="21">
        <v>1</v>
      </c>
      <c r="S65" s="16">
        <f t="shared" si="3"/>
        <v>1134.24</v>
      </c>
      <c r="T65" s="24">
        <v>45017</v>
      </c>
      <c r="U65" s="23">
        <v>45047</v>
      </c>
      <c r="V65" s="12">
        <f t="shared" si="4"/>
        <v>2</v>
      </c>
    </row>
    <row r="66" customHeight="1" spans="1:22">
      <c r="A66" s="12">
        <f t="shared" si="7"/>
        <v>61</v>
      </c>
      <c r="B66" s="12"/>
      <c r="C66" s="12" t="s">
        <v>216</v>
      </c>
      <c r="D66" s="12" t="s">
        <v>36</v>
      </c>
      <c r="E66" s="12" t="s">
        <v>217</v>
      </c>
      <c r="F66" s="12" t="s">
        <v>218</v>
      </c>
      <c r="G66" s="12" t="s">
        <v>34</v>
      </c>
      <c r="H66" s="12">
        <v>7089</v>
      </c>
      <c r="I66" s="12"/>
      <c r="J66" s="16">
        <f t="shared" si="1"/>
        <v>1134.24</v>
      </c>
      <c r="K66" s="12"/>
      <c r="L66" s="12"/>
      <c r="M66" s="16">
        <f t="shared" si="2"/>
        <v>1134.24</v>
      </c>
      <c r="N66" s="13"/>
      <c r="O66" s="13"/>
      <c r="P66" s="13"/>
      <c r="Q66" s="13"/>
      <c r="R66" s="21">
        <v>1</v>
      </c>
      <c r="S66" s="16">
        <f t="shared" si="3"/>
        <v>1134.24</v>
      </c>
      <c r="T66" s="24">
        <v>45017</v>
      </c>
      <c r="U66" s="23">
        <v>45047</v>
      </c>
      <c r="V66" s="12">
        <f t="shared" si="4"/>
        <v>2</v>
      </c>
    </row>
    <row r="67" customHeight="1" spans="1:22">
      <c r="A67" s="12">
        <f t="shared" si="7"/>
        <v>62</v>
      </c>
      <c r="B67" s="12" t="s">
        <v>219</v>
      </c>
      <c r="C67" s="13" t="s">
        <v>220</v>
      </c>
      <c r="D67" s="13" t="s">
        <v>31</v>
      </c>
      <c r="E67" s="14" t="s">
        <v>221</v>
      </c>
      <c r="F67" s="27" t="s">
        <v>222</v>
      </c>
      <c r="G67" s="12" t="s">
        <v>34</v>
      </c>
      <c r="H67" s="28">
        <v>5617</v>
      </c>
      <c r="I67" s="12"/>
      <c r="J67" s="16">
        <f t="shared" si="1"/>
        <v>898.72</v>
      </c>
      <c r="K67" s="12"/>
      <c r="L67" s="12"/>
      <c r="M67" s="16">
        <f t="shared" si="2"/>
        <v>898.72</v>
      </c>
      <c r="N67" s="13"/>
      <c r="O67" s="13"/>
      <c r="P67" s="13"/>
      <c r="Q67" s="13"/>
      <c r="R67" s="21">
        <v>1</v>
      </c>
      <c r="S67" s="16">
        <f t="shared" si="3"/>
        <v>898.72</v>
      </c>
      <c r="T67" s="24" t="s">
        <v>223</v>
      </c>
      <c r="U67" s="23">
        <v>45047</v>
      </c>
      <c r="V67" s="12">
        <f t="shared" si="4"/>
        <v>28</v>
      </c>
    </row>
    <row r="68" customHeight="1" spans="1:22">
      <c r="A68" s="12">
        <f t="shared" si="7"/>
        <v>63</v>
      </c>
      <c r="B68" s="12"/>
      <c r="C68" s="14" t="s">
        <v>224</v>
      </c>
      <c r="D68" s="12" t="s">
        <v>36</v>
      </c>
      <c r="E68" s="14" t="s">
        <v>225</v>
      </c>
      <c r="F68" s="29" t="s">
        <v>226</v>
      </c>
      <c r="G68" s="12" t="s">
        <v>34</v>
      </c>
      <c r="H68" s="12">
        <v>5683</v>
      </c>
      <c r="I68" s="12"/>
      <c r="J68" s="16">
        <f t="shared" si="1"/>
        <v>909.28</v>
      </c>
      <c r="K68" s="12"/>
      <c r="L68" s="12"/>
      <c r="M68" s="16">
        <f t="shared" si="2"/>
        <v>909.28</v>
      </c>
      <c r="N68" s="13"/>
      <c r="O68" s="13"/>
      <c r="P68" s="13"/>
      <c r="Q68" s="13"/>
      <c r="R68" s="21">
        <v>1</v>
      </c>
      <c r="S68" s="16">
        <f t="shared" si="3"/>
        <v>909.28</v>
      </c>
      <c r="T68" s="24" t="s">
        <v>227</v>
      </c>
      <c r="U68" s="23">
        <v>45047</v>
      </c>
      <c r="V68" s="12">
        <f t="shared" si="4"/>
        <v>22</v>
      </c>
    </row>
    <row r="69" customHeight="1" spans="1:22">
      <c r="A69" s="12">
        <f t="shared" si="7"/>
        <v>64</v>
      </c>
      <c r="B69" s="12"/>
      <c r="C69" s="14" t="s">
        <v>228</v>
      </c>
      <c r="D69" s="12" t="s">
        <v>36</v>
      </c>
      <c r="E69" s="14" t="s">
        <v>229</v>
      </c>
      <c r="F69" s="30" t="s">
        <v>230</v>
      </c>
      <c r="G69" s="12" t="s">
        <v>34</v>
      </c>
      <c r="H69" s="12">
        <v>5156</v>
      </c>
      <c r="I69" s="12"/>
      <c r="J69" s="16">
        <f t="shared" si="1"/>
        <v>824.96</v>
      </c>
      <c r="K69" s="12"/>
      <c r="L69" s="12"/>
      <c r="M69" s="16">
        <f t="shared" si="2"/>
        <v>824.96</v>
      </c>
      <c r="N69" s="13"/>
      <c r="O69" s="13"/>
      <c r="P69" s="13"/>
      <c r="Q69" s="13"/>
      <c r="R69" s="21">
        <v>1</v>
      </c>
      <c r="S69" s="16">
        <f t="shared" si="3"/>
        <v>824.96</v>
      </c>
      <c r="T69" s="24" t="s">
        <v>227</v>
      </c>
      <c r="U69" s="23">
        <v>45047</v>
      </c>
      <c r="V69" s="12">
        <f t="shared" si="4"/>
        <v>22</v>
      </c>
    </row>
    <row r="70" customHeight="1" spans="1:22">
      <c r="A70" s="12">
        <f t="shared" si="7"/>
        <v>65</v>
      </c>
      <c r="B70" s="12"/>
      <c r="C70" s="14" t="s">
        <v>231</v>
      </c>
      <c r="D70" s="12" t="s">
        <v>36</v>
      </c>
      <c r="E70" s="14" t="s">
        <v>232</v>
      </c>
      <c r="F70" s="13" t="s">
        <v>233</v>
      </c>
      <c r="G70" s="12" t="s">
        <v>34</v>
      </c>
      <c r="H70" s="12">
        <v>5461</v>
      </c>
      <c r="I70" s="12"/>
      <c r="J70" s="16">
        <f t="shared" ref="J70:J133" si="8">ROUND(H70*16%,2)</f>
        <v>873.76</v>
      </c>
      <c r="K70" s="12"/>
      <c r="L70" s="12"/>
      <c r="M70" s="16">
        <f t="shared" ref="M70:M133" si="9">ROUND(J70+K70+L70,2)</f>
        <v>873.76</v>
      </c>
      <c r="N70" s="13"/>
      <c r="O70" s="13"/>
      <c r="P70" s="13"/>
      <c r="Q70" s="13"/>
      <c r="R70" s="21">
        <v>1</v>
      </c>
      <c r="S70" s="16">
        <f t="shared" ref="S70:S133" si="10">ROUND((M70+Q70)*R70,2)</f>
        <v>873.76</v>
      </c>
      <c r="T70" s="24" t="s">
        <v>227</v>
      </c>
      <c r="U70" s="23">
        <v>45047</v>
      </c>
      <c r="V70" s="12">
        <f t="shared" ref="V70:V133" si="11">DATEDIF(T70,U70,"M")+1</f>
        <v>22</v>
      </c>
    </row>
    <row r="71" customHeight="1" spans="1:22">
      <c r="A71" s="12">
        <f t="shared" si="7"/>
        <v>66</v>
      </c>
      <c r="B71" s="12"/>
      <c r="C71" s="14" t="s">
        <v>234</v>
      </c>
      <c r="D71" s="13" t="s">
        <v>31</v>
      </c>
      <c r="E71" s="14" t="s">
        <v>235</v>
      </c>
      <c r="F71" s="31" t="s">
        <v>236</v>
      </c>
      <c r="G71" s="12" t="s">
        <v>34</v>
      </c>
      <c r="H71" s="12">
        <v>5277</v>
      </c>
      <c r="I71" s="12"/>
      <c r="J71" s="16">
        <f t="shared" si="8"/>
        <v>844.32</v>
      </c>
      <c r="K71" s="12"/>
      <c r="L71" s="12"/>
      <c r="M71" s="16">
        <f t="shared" si="9"/>
        <v>844.32</v>
      </c>
      <c r="N71" s="13"/>
      <c r="O71" s="13"/>
      <c r="P71" s="13"/>
      <c r="Q71" s="13"/>
      <c r="R71" s="21">
        <v>1</v>
      </c>
      <c r="S71" s="16">
        <f t="shared" si="10"/>
        <v>844.32</v>
      </c>
      <c r="T71" s="24" t="s">
        <v>227</v>
      </c>
      <c r="U71" s="23">
        <v>45047</v>
      </c>
      <c r="V71" s="12">
        <f t="shared" si="11"/>
        <v>22</v>
      </c>
    </row>
    <row r="72" customHeight="1" spans="1:22">
      <c r="A72" s="12">
        <f t="shared" si="7"/>
        <v>67</v>
      </c>
      <c r="B72" s="12"/>
      <c r="C72" s="13" t="s">
        <v>237</v>
      </c>
      <c r="D72" s="13" t="s">
        <v>36</v>
      </c>
      <c r="E72" s="14" t="s">
        <v>238</v>
      </c>
      <c r="F72" s="12" t="s">
        <v>239</v>
      </c>
      <c r="G72" s="12" t="s">
        <v>34</v>
      </c>
      <c r="H72" s="28">
        <v>7089</v>
      </c>
      <c r="I72" s="12"/>
      <c r="J72" s="16">
        <f t="shared" si="8"/>
        <v>1134.24</v>
      </c>
      <c r="K72" s="12"/>
      <c r="L72" s="12"/>
      <c r="M72" s="16">
        <f t="shared" si="9"/>
        <v>1134.24</v>
      </c>
      <c r="N72" s="13"/>
      <c r="O72" s="13"/>
      <c r="P72" s="13"/>
      <c r="Q72" s="13"/>
      <c r="R72" s="21">
        <v>1</v>
      </c>
      <c r="S72" s="16">
        <f t="shared" si="10"/>
        <v>1134.24</v>
      </c>
      <c r="T72" s="22">
        <v>44440</v>
      </c>
      <c r="U72" s="23">
        <v>45047</v>
      </c>
      <c r="V72" s="12">
        <f t="shared" si="11"/>
        <v>21</v>
      </c>
    </row>
    <row r="73" customHeight="1" spans="1:22">
      <c r="A73" s="12">
        <f t="shared" si="7"/>
        <v>68</v>
      </c>
      <c r="B73" s="12"/>
      <c r="C73" s="14" t="s">
        <v>240</v>
      </c>
      <c r="D73" s="13" t="s">
        <v>31</v>
      </c>
      <c r="E73" s="14" t="s">
        <v>241</v>
      </c>
      <c r="F73" s="31" t="s">
        <v>242</v>
      </c>
      <c r="G73" s="12" t="s">
        <v>34</v>
      </c>
      <c r="H73" s="28">
        <v>5999</v>
      </c>
      <c r="I73" s="12"/>
      <c r="J73" s="16">
        <f t="shared" si="8"/>
        <v>959.84</v>
      </c>
      <c r="K73" s="12"/>
      <c r="L73" s="12"/>
      <c r="M73" s="16">
        <f t="shared" si="9"/>
        <v>959.84</v>
      </c>
      <c r="N73" s="13"/>
      <c r="O73" s="13"/>
      <c r="P73" s="13"/>
      <c r="Q73" s="13"/>
      <c r="R73" s="21">
        <v>1</v>
      </c>
      <c r="S73" s="16">
        <f t="shared" si="10"/>
        <v>959.84</v>
      </c>
      <c r="T73" s="22">
        <v>44503</v>
      </c>
      <c r="U73" s="23">
        <v>45047</v>
      </c>
      <c r="V73" s="12">
        <f t="shared" si="11"/>
        <v>18</v>
      </c>
    </row>
    <row r="74" customHeight="1" spans="1:22">
      <c r="A74" s="12">
        <f t="shared" si="7"/>
        <v>69</v>
      </c>
      <c r="B74" s="12"/>
      <c r="C74" s="14" t="s">
        <v>243</v>
      </c>
      <c r="D74" s="13" t="s">
        <v>36</v>
      </c>
      <c r="E74" s="14" t="s">
        <v>244</v>
      </c>
      <c r="F74" s="13" t="s">
        <v>245</v>
      </c>
      <c r="G74" s="12" t="s">
        <v>34</v>
      </c>
      <c r="H74" s="28">
        <v>7089</v>
      </c>
      <c r="I74" s="12"/>
      <c r="J74" s="16">
        <f t="shared" si="8"/>
        <v>1134.24</v>
      </c>
      <c r="K74" s="12"/>
      <c r="L74" s="12"/>
      <c r="M74" s="16">
        <f t="shared" si="9"/>
        <v>1134.24</v>
      </c>
      <c r="N74" s="13"/>
      <c r="O74" s="13"/>
      <c r="P74" s="13"/>
      <c r="Q74" s="13"/>
      <c r="R74" s="21">
        <v>1</v>
      </c>
      <c r="S74" s="16">
        <f t="shared" si="10"/>
        <v>1134.24</v>
      </c>
      <c r="T74" s="22">
        <v>44713</v>
      </c>
      <c r="U74" s="23">
        <v>45047</v>
      </c>
      <c r="V74" s="12">
        <f t="shared" si="11"/>
        <v>12</v>
      </c>
    </row>
    <row r="75" customHeight="1" spans="1:22">
      <c r="A75" s="12">
        <f t="shared" si="7"/>
        <v>70</v>
      </c>
      <c r="B75" s="12"/>
      <c r="C75" s="13" t="s">
        <v>246</v>
      </c>
      <c r="D75" s="28" t="s">
        <v>36</v>
      </c>
      <c r="E75" s="32" t="s">
        <v>247</v>
      </c>
      <c r="F75" s="13" t="s">
        <v>248</v>
      </c>
      <c r="G75" s="12" t="s">
        <v>34</v>
      </c>
      <c r="H75" s="28">
        <v>4304</v>
      </c>
      <c r="I75" s="12"/>
      <c r="J75" s="16">
        <f t="shared" si="8"/>
        <v>688.64</v>
      </c>
      <c r="K75" s="12"/>
      <c r="L75" s="12"/>
      <c r="M75" s="16">
        <f t="shared" si="9"/>
        <v>688.64</v>
      </c>
      <c r="N75" s="13"/>
      <c r="O75" s="13"/>
      <c r="P75" s="13"/>
      <c r="Q75" s="13"/>
      <c r="R75" s="21">
        <v>1</v>
      </c>
      <c r="S75" s="16">
        <f t="shared" si="10"/>
        <v>688.64</v>
      </c>
      <c r="T75" s="24">
        <v>44743</v>
      </c>
      <c r="U75" s="23">
        <v>45047</v>
      </c>
      <c r="V75" s="12">
        <f t="shared" si="11"/>
        <v>11</v>
      </c>
    </row>
    <row r="76" customHeight="1" spans="1:22">
      <c r="A76" s="12">
        <f t="shared" si="7"/>
        <v>71</v>
      </c>
      <c r="B76" s="12"/>
      <c r="C76" s="13" t="s">
        <v>249</v>
      </c>
      <c r="D76" s="28" t="s">
        <v>36</v>
      </c>
      <c r="E76" s="32" t="s">
        <v>250</v>
      </c>
      <c r="F76" s="13" t="s">
        <v>251</v>
      </c>
      <c r="G76" s="12" t="s">
        <v>34</v>
      </c>
      <c r="H76" s="28">
        <v>4800</v>
      </c>
      <c r="I76" s="12"/>
      <c r="J76" s="16">
        <f t="shared" si="8"/>
        <v>768</v>
      </c>
      <c r="K76" s="12"/>
      <c r="L76" s="12"/>
      <c r="M76" s="16">
        <f t="shared" si="9"/>
        <v>768</v>
      </c>
      <c r="N76" s="13"/>
      <c r="O76" s="13"/>
      <c r="P76" s="13"/>
      <c r="Q76" s="13"/>
      <c r="R76" s="21">
        <v>1</v>
      </c>
      <c r="S76" s="16">
        <f t="shared" si="10"/>
        <v>768</v>
      </c>
      <c r="T76" s="24">
        <v>44775</v>
      </c>
      <c r="U76" s="23">
        <v>45047</v>
      </c>
      <c r="V76" s="12">
        <f t="shared" si="11"/>
        <v>9</v>
      </c>
    </row>
    <row r="77" customHeight="1" spans="1:22">
      <c r="A77" s="12">
        <f t="shared" si="7"/>
        <v>72</v>
      </c>
      <c r="B77" s="12"/>
      <c r="C77" s="13" t="s">
        <v>252</v>
      </c>
      <c r="D77" s="13" t="s">
        <v>36</v>
      </c>
      <c r="E77" s="32" t="s">
        <v>253</v>
      </c>
      <c r="F77" s="31" t="s">
        <v>254</v>
      </c>
      <c r="G77" s="12" t="s">
        <v>34</v>
      </c>
      <c r="H77" s="28">
        <v>4964</v>
      </c>
      <c r="I77" s="12"/>
      <c r="J77" s="16">
        <f t="shared" si="8"/>
        <v>794.24</v>
      </c>
      <c r="K77" s="12"/>
      <c r="L77" s="12"/>
      <c r="M77" s="16">
        <f t="shared" si="9"/>
        <v>794.24</v>
      </c>
      <c r="N77" s="13"/>
      <c r="O77" s="13"/>
      <c r="P77" s="13"/>
      <c r="Q77" s="13"/>
      <c r="R77" s="21">
        <v>1</v>
      </c>
      <c r="S77" s="16">
        <f t="shared" si="10"/>
        <v>794.24</v>
      </c>
      <c r="T77" s="24">
        <v>44866</v>
      </c>
      <c r="U77" s="23">
        <v>45047</v>
      </c>
      <c r="V77" s="12">
        <f t="shared" si="11"/>
        <v>7</v>
      </c>
    </row>
    <row r="78" customHeight="1" spans="1:22">
      <c r="A78" s="12">
        <f t="shared" si="7"/>
        <v>73</v>
      </c>
      <c r="B78" s="12"/>
      <c r="C78" s="13" t="s">
        <v>255</v>
      </c>
      <c r="D78" s="13" t="s">
        <v>36</v>
      </c>
      <c r="E78" s="13" t="s">
        <v>256</v>
      </c>
      <c r="F78" s="31" t="s">
        <v>257</v>
      </c>
      <c r="G78" s="12" t="s">
        <v>34</v>
      </c>
      <c r="H78" s="28">
        <v>5000</v>
      </c>
      <c r="I78" s="35"/>
      <c r="J78" s="16">
        <f t="shared" si="8"/>
        <v>800</v>
      </c>
      <c r="K78" s="12"/>
      <c r="L78" s="12"/>
      <c r="M78" s="16">
        <f t="shared" si="9"/>
        <v>800</v>
      </c>
      <c r="N78" s="13"/>
      <c r="O78" s="13"/>
      <c r="P78" s="13"/>
      <c r="Q78" s="13"/>
      <c r="R78" s="21">
        <v>1</v>
      </c>
      <c r="S78" s="16">
        <f t="shared" si="10"/>
        <v>800</v>
      </c>
      <c r="T78" s="24">
        <v>44958</v>
      </c>
      <c r="U78" s="23">
        <v>45047</v>
      </c>
      <c r="V78" s="12">
        <f t="shared" si="11"/>
        <v>4</v>
      </c>
    </row>
    <row r="79" customHeight="1" spans="1:22">
      <c r="A79" s="12">
        <f t="shared" si="7"/>
        <v>74</v>
      </c>
      <c r="B79" s="12"/>
      <c r="C79" s="33" t="s">
        <v>258</v>
      </c>
      <c r="D79" s="13" t="s">
        <v>31</v>
      </c>
      <c r="E79" s="33" t="s">
        <v>259</v>
      </c>
      <c r="F79" s="33" t="s">
        <v>260</v>
      </c>
      <c r="G79" s="12" t="s">
        <v>34</v>
      </c>
      <c r="H79" s="28">
        <v>4253</v>
      </c>
      <c r="I79" s="36"/>
      <c r="J79" s="16">
        <f t="shared" si="8"/>
        <v>680.48</v>
      </c>
      <c r="K79" s="12"/>
      <c r="L79" s="12"/>
      <c r="M79" s="16">
        <f t="shared" si="9"/>
        <v>680.48</v>
      </c>
      <c r="N79" s="13"/>
      <c r="O79" s="13"/>
      <c r="P79" s="13"/>
      <c r="Q79" s="13"/>
      <c r="R79" s="21">
        <v>1</v>
      </c>
      <c r="S79" s="16">
        <f t="shared" si="10"/>
        <v>680.48</v>
      </c>
      <c r="T79" s="23">
        <v>45017</v>
      </c>
      <c r="U79" s="23">
        <v>45047</v>
      </c>
      <c r="V79" s="12">
        <f t="shared" si="11"/>
        <v>2</v>
      </c>
    </row>
    <row r="80" customHeight="1" spans="1:22">
      <c r="A80" s="12">
        <f t="shared" si="7"/>
        <v>75</v>
      </c>
      <c r="B80" s="12"/>
      <c r="C80" s="33" t="s">
        <v>261</v>
      </c>
      <c r="D80" s="13" t="s">
        <v>36</v>
      </c>
      <c r="E80" s="33" t="s">
        <v>262</v>
      </c>
      <c r="F80" s="31" t="s">
        <v>263</v>
      </c>
      <c r="G80" s="12" t="s">
        <v>34</v>
      </c>
      <c r="H80" s="28">
        <v>5000</v>
      </c>
      <c r="I80" s="36"/>
      <c r="J80" s="16">
        <f t="shared" si="8"/>
        <v>800</v>
      </c>
      <c r="K80" s="12"/>
      <c r="L80" s="12"/>
      <c r="M80" s="16">
        <f t="shared" si="9"/>
        <v>800</v>
      </c>
      <c r="N80" s="13"/>
      <c r="O80" s="13"/>
      <c r="P80" s="13"/>
      <c r="Q80" s="13"/>
      <c r="R80" s="21">
        <v>1</v>
      </c>
      <c r="S80" s="16">
        <f t="shared" si="10"/>
        <v>800</v>
      </c>
      <c r="T80" s="23">
        <v>45017</v>
      </c>
      <c r="U80" s="23">
        <v>45047</v>
      </c>
      <c r="V80" s="12">
        <f t="shared" si="11"/>
        <v>2</v>
      </c>
    </row>
    <row r="81" customHeight="1" spans="1:22">
      <c r="A81" s="12">
        <f t="shared" si="7"/>
        <v>76</v>
      </c>
      <c r="B81" s="12"/>
      <c r="C81" s="33" t="s">
        <v>264</v>
      </c>
      <c r="D81" s="13" t="s">
        <v>31</v>
      </c>
      <c r="E81" s="33" t="s">
        <v>265</v>
      </c>
      <c r="F81" s="31" t="s">
        <v>266</v>
      </c>
      <c r="G81" s="12" t="s">
        <v>34</v>
      </c>
      <c r="H81" s="28">
        <v>4700</v>
      </c>
      <c r="I81" s="36"/>
      <c r="J81" s="16">
        <f t="shared" si="8"/>
        <v>752</v>
      </c>
      <c r="K81" s="12"/>
      <c r="L81" s="12"/>
      <c r="M81" s="16">
        <f t="shared" si="9"/>
        <v>752</v>
      </c>
      <c r="N81" s="13"/>
      <c r="O81" s="13"/>
      <c r="P81" s="13"/>
      <c r="Q81" s="13"/>
      <c r="R81" s="21">
        <v>1</v>
      </c>
      <c r="S81" s="16">
        <f t="shared" si="10"/>
        <v>752</v>
      </c>
      <c r="T81" s="23">
        <v>45017</v>
      </c>
      <c r="U81" s="23">
        <v>45047</v>
      </c>
      <c r="V81" s="12">
        <f t="shared" si="11"/>
        <v>2</v>
      </c>
    </row>
    <row r="82" customHeight="1" spans="1:22">
      <c r="A82" s="12">
        <f t="shared" si="7"/>
        <v>77</v>
      </c>
      <c r="B82" s="12"/>
      <c r="C82" s="33" t="s">
        <v>267</v>
      </c>
      <c r="D82" s="13" t="s">
        <v>36</v>
      </c>
      <c r="E82" s="33" t="s">
        <v>268</v>
      </c>
      <c r="F82" s="31" t="s">
        <v>269</v>
      </c>
      <c r="G82" s="12" t="s">
        <v>34</v>
      </c>
      <c r="H82" s="28">
        <v>5000</v>
      </c>
      <c r="I82" s="36"/>
      <c r="J82" s="16">
        <f t="shared" si="8"/>
        <v>800</v>
      </c>
      <c r="K82" s="12"/>
      <c r="L82" s="12"/>
      <c r="M82" s="16">
        <f t="shared" si="9"/>
        <v>800</v>
      </c>
      <c r="N82" s="13"/>
      <c r="O82" s="13"/>
      <c r="P82" s="13"/>
      <c r="Q82" s="13"/>
      <c r="R82" s="21">
        <v>1</v>
      </c>
      <c r="S82" s="16">
        <f t="shared" si="10"/>
        <v>800</v>
      </c>
      <c r="T82" s="23">
        <v>45017</v>
      </c>
      <c r="U82" s="23">
        <v>45047</v>
      </c>
      <c r="V82" s="12">
        <f t="shared" si="11"/>
        <v>2</v>
      </c>
    </row>
    <row r="83" customHeight="1" spans="1:22">
      <c r="A83" s="12">
        <f t="shared" si="7"/>
        <v>78</v>
      </c>
      <c r="B83" s="12"/>
      <c r="C83" s="31" t="s">
        <v>270</v>
      </c>
      <c r="D83" s="13" t="s">
        <v>36</v>
      </c>
      <c r="E83" s="33" t="s">
        <v>271</v>
      </c>
      <c r="F83" s="31" t="s">
        <v>272</v>
      </c>
      <c r="G83" s="12" t="s">
        <v>34</v>
      </c>
      <c r="H83" s="28">
        <v>5000</v>
      </c>
      <c r="I83" s="36"/>
      <c r="J83" s="16">
        <f t="shared" si="8"/>
        <v>800</v>
      </c>
      <c r="K83" s="12"/>
      <c r="L83" s="12"/>
      <c r="M83" s="16">
        <f t="shared" si="9"/>
        <v>800</v>
      </c>
      <c r="N83" s="13"/>
      <c r="O83" s="13"/>
      <c r="P83" s="13"/>
      <c r="Q83" s="13"/>
      <c r="R83" s="21">
        <v>1</v>
      </c>
      <c r="S83" s="16">
        <f t="shared" si="10"/>
        <v>800</v>
      </c>
      <c r="T83" s="23">
        <v>45017</v>
      </c>
      <c r="U83" s="23">
        <v>45047</v>
      </c>
      <c r="V83" s="12">
        <f t="shared" si="11"/>
        <v>2</v>
      </c>
    </row>
    <row r="84" customHeight="1" spans="1:22">
      <c r="A84" s="12">
        <f t="shared" si="7"/>
        <v>79</v>
      </c>
      <c r="B84" s="12"/>
      <c r="C84" s="33" t="s">
        <v>273</v>
      </c>
      <c r="D84" s="13" t="s">
        <v>36</v>
      </c>
      <c r="E84" s="33" t="s">
        <v>274</v>
      </c>
      <c r="F84" s="33" t="s">
        <v>275</v>
      </c>
      <c r="G84" s="12" t="s">
        <v>34</v>
      </c>
      <c r="H84" s="28">
        <v>4253</v>
      </c>
      <c r="I84" s="36"/>
      <c r="J84" s="16">
        <f t="shared" si="8"/>
        <v>680.48</v>
      </c>
      <c r="K84" s="12"/>
      <c r="L84" s="12"/>
      <c r="M84" s="16">
        <f t="shared" si="9"/>
        <v>680.48</v>
      </c>
      <c r="N84" s="13"/>
      <c r="O84" s="13"/>
      <c r="P84" s="13"/>
      <c r="Q84" s="13"/>
      <c r="R84" s="21">
        <v>1</v>
      </c>
      <c r="S84" s="16">
        <f t="shared" si="10"/>
        <v>680.48</v>
      </c>
      <c r="T84" s="23">
        <v>45017</v>
      </c>
      <c r="U84" s="23">
        <v>45047</v>
      </c>
      <c r="V84" s="12">
        <f t="shared" si="11"/>
        <v>2</v>
      </c>
    </row>
    <row r="85" customHeight="1" spans="1:22">
      <c r="A85" s="12">
        <f t="shared" si="7"/>
        <v>80</v>
      </c>
      <c r="B85" s="12"/>
      <c r="C85" s="33" t="s">
        <v>276</v>
      </c>
      <c r="D85" s="13" t="s">
        <v>36</v>
      </c>
      <c r="E85" s="33" t="s">
        <v>277</v>
      </c>
      <c r="F85" s="33" t="s">
        <v>278</v>
      </c>
      <c r="G85" s="12" t="s">
        <v>34</v>
      </c>
      <c r="H85" s="28">
        <v>4253</v>
      </c>
      <c r="I85" s="36"/>
      <c r="J85" s="16">
        <f t="shared" si="8"/>
        <v>680.48</v>
      </c>
      <c r="K85" s="12"/>
      <c r="L85" s="12"/>
      <c r="M85" s="16">
        <f t="shared" si="9"/>
        <v>680.48</v>
      </c>
      <c r="N85" s="13"/>
      <c r="O85" s="13"/>
      <c r="P85" s="13"/>
      <c r="Q85" s="13"/>
      <c r="R85" s="21">
        <v>1</v>
      </c>
      <c r="S85" s="16">
        <f t="shared" si="10"/>
        <v>680.48</v>
      </c>
      <c r="T85" s="23">
        <v>45017</v>
      </c>
      <c r="U85" s="23">
        <v>45047</v>
      </c>
      <c r="V85" s="12">
        <f t="shared" si="11"/>
        <v>2</v>
      </c>
    </row>
    <row r="86" customHeight="1" spans="1:22">
      <c r="A86" s="12">
        <f t="shared" si="7"/>
        <v>81</v>
      </c>
      <c r="B86" s="12"/>
      <c r="C86" s="34" t="s">
        <v>279</v>
      </c>
      <c r="D86" s="13" t="s">
        <v>36</v>
      </c>
      <c r="E86" s="33" t="s">
        <v>280</v>
      </c>
      <c r="F86" s="33" t="s">
        <v>281</v>
      </c>
      <c r="G86" s="12" t="s">
        <v>34</v>
      </c>
      <c r="H86" s="28">
        <v>4253</v>
      </c>
      <c r="I86" s="36"/>
      <c r="J86" s="16">
        <f t="shared" si="8"/>
        <v>680.48</v>
      </c>
      <c r="K86" s="12"/>
      <c r="L86" s="12"/>
      <c r="M86" s="16">
        <f t="shared" si="9"/>
        <v>680.48</v>
      </c>
      <c r="N86" s="13"/>
      <c r="O86" s="13"/>
      <c r="P86" s="13"/>
      <c r="Q86" s="13"/>
      <c r="R86" s="21">
        <v>1</v>
      </c>
      <c r="S86" s="16">
        <f t="shared" si="10"/>
        <v>680.48</v>
      </c>
      <c r="T86" s="23">
        <v>45017</v>
      </c>
      <c r="U86" s="23">
        <v>45047</v>
      </c>
      <c r="V86" s="12">
        <f t="shared" si="11"/>
        <v>2</v>
      </c>
    </row>
    <row r="87" customHeight="1" spans="1:22">
      <c r="A87" s="12">
        <f t="shared" si="7"/>
        <v>82</v>
      </c>
      <c r="B87" s="12"/>
      <c r="C87" s="33" t="s">
        <v>282</v>
      </c>
      <c r="D87" s="13" t="s">
        <v>36</v>
      </c>
      <c r="E87" s="33" t="s">
        <v>271</v>
      </c>
      <c r="F87" s="33" t="s">
        <v>283</v>
      </c>
      <c r="G87" s="12" t="s">
        <v>34</v>
      </c>
      <c r="H87" s="28">
        <v>4253</v>
      </c>
      <c r="I87" s="36"/>
      <c r="J87" s="16">
        <f t="shared" si="8"/>
        <v>680.48</v>
      </c>
      <c r="K87" s="12"/>
      <c r="L87" s="12"/>
      <c r="M87" s="16">
        <f t="shared" si="9"/>
        <v>680.48</v>
      </c>
      <c r="N87" s="13"/>
      <c r="O87" s="13"/>
      <c r="P87" s="13"/>
      <c r="Q87" s="13"/>
      <c r="R87" s="21">
        <v>1</v>
      </c>
      <c r="S87" s="16">
        <f t="shared" si="10"/>
        <v>680.48</v>
      </c>
      <c r="T87" s="23">
        <v>45017</v>
      </c>
      <c r="U87" s="23">
        <v>45047</v>
      </c>
      <c r="V87" s="12">
        <f t="shared" si="11"/>
        <v>2</v>
      </c>
    </row>
    <row r="88" customHeight="1" spans="1:22">
      <c r="A88" s="12">
        <f t="shared" si="7"/>
        <v>83</v>
      </c>
      <c r="B88" s="12"/>
      <c r="C88" s="33" t="s">
        <v>284</v>
      </c>
      <c r="D88" s="13" t="s">
        <v>36</v>
      </c>
      <c r="E88" s="33" t="s">
        <v>271</v>
      </c>
      <c r="F88" s="33" t="s">
        <v>285</v>
      </c>
      <c r="G88" s="12" t="s">
        <v>34</v>
      </c>
      <c r="H88" s="28">
        <v>5000</v>
      </c>
      <c r="I88" s="36"/>
      <c r="J88" s="16">
        <f t="shared" si="8"/>
        <v>800</v>
      </c>
      <c r="K88" s="12"/>
      <c r="L88" s="12"/>
      <c r="M88" s="16">
        <f t="shared" si="9"/>
        <v>800</v>
      </c>
      <c r="N88" s="13"/>
      <c r="O88" s="13"/>
      <c r="P88" s="13"/>
      <c r="Q88" s="13"/>
      <c r="R88" s="21">
        <v>1</v>
      </c>
      <c r="S88" s="16">
        <f t="shared" si="10"/>
        <v>800</v>
      </c>
      <c r="T88" s="23">
        <v>45047</v>
      </c>
      <c r="U88" s="23">
        <v>45047</v>
      </c>
      <c r="V88" s="12">
        <f t="shared" si="11"/>
        <v>1</v>
      </c>
    </row>
    <row r="89" customHeight="1" spans="1:22">
      <c r="A89" s="12">
        <f t="shared" si="7"/>
        <v>84</v>
      </c>
      <c r="B89" s="12"/>
      <c r="C89" s="33" t="s">
        <v>286</v>
      </c>
      <c r="D89" s="13" t="s">
        <v>36</v>
      </c>
      <c r="E89" s="33" t="s">
        <v>287</v>
      </c>
      <c r="F89" s="33" t="s">
        <v>288</v>
      </c>
      <c r="G89" s="12" t="s">
        <v>34</v>
      </c>
      <c r="H89" s="28">
        <v>4700</v>
      </c>
      <c r="I89" s="36"/>
      <c r="J89" s="16">
        <f t="shared" si="8"/>
        <v>752</v>
      </c>
      <c r="K89" s="12"/>
      <c r="L89" s="12"/>
      <c r="M89" s="16">
        <f t="shared" si="9"/>
        <v>752</v>
      </c>
      <c r="N89" s="13"/>
      <c r="O89" s="13"/>
      <c r="P89" s="13"/>
      <c r="Q89" s="13"/>
      <c r="R89" s="21">
        <v>1</v>
      </c>
      <c r="S89" s="16">
        <f t="shared" si="10"/>
        <v>752</v>
      </c>
      <c r="T89" s="23">
        <v>45047</v>
      </c>
      <c r="U89" s="23">
        <v>45047</v>
      </c>
      <c r="V89" s="12">
        <f t="shared" si="11"/>
        <v>1</v>
      </c>
    </row>
    <row r="90" customHeight="1" spans="1:22">
      <c r="A90" s="12">
        <f t="shared" si="7"/>
        <v>85</v>
      </c>
      <c r="B90" s="12"/>
      <c r="C90" s="33" t="s">
        <v>289</v>
      </c>
      <c r="D90" s="13" t="s">
        <v>36</v>
      </c>
      <c r="E90" s="33" t="s">
        <v>290</v>
      </c>
      <c r="F90" s="33" t="s">
        <v>291</v>
      </c>
      <c r="G90" s="12" t="s">
        <v>34</v>
      </c>
      <c r="H90" s="28">
        <v>7089</v>
      </c>
      <c r="I90" s="36"/>
      <c r="J90" s="16">
        <f t="shared" si="8"/>
        <v>1134.24</v>
      </c>
      <c r="K90" s="12"/>
      <c r="L90" s="12"/>
      <c r="M90" s="16">
        <f t="shared" si="9"/>
        <v>1134.24</v>
      </c>
      <c r="N90" s="13"/>
      <c r="O90" s="13"/>
      <c r="P90" s="13"/>
      <c r="Q90" s="13"/>
      <c r="R90" s="21">
        <v>1</v>
      </c>
      <c r="S90" s="16">
        <f t="shared" si="10"/>
        <v>1134.24</v>
      </c>
      <c r="T90" s="23">
        <v>45047</v>
      </c>
      <c r="U90" s="23">
        <v>45047</v>
      </c>
      <c r="V90" s="12">
        <f t="shared" si="11"/>
        <v>1</v>
      </c>
    </row>
    <row r="91" customHeight="1" spans="1:22">
      <c r="A91" s="12">
        <f t="shared" si="7"/>
        <v>86</v>
      </c>
      <c r="B91" s="12"/>
      <c r="C91" s="33" t="s">
        <v>292</v>
      </c>
      <c r="D91" s="13" t="s">
        <v>36</v>
      </c>
      <c r="E91" s="33" t="s">
        <v>293</v>
      </c>
      <c r="F91" s="33" t="s">
        <v>294</v>
      </c>
      <c r="G91" s="12" t="s">
        <v>34</v>
      </c>
      <c r="H91" s="28">
        <v>4253</v>
      </c>
      <c r="I91" s="36"/>
      <c r="J91" s="16">
        <f t="shared" si="8"/>
        <v>680.48</v>
      </c>
      <c r="K91" s="12"/>
      <c r="L91" s="12"/>
      <c r="M91" s="16">
        <f t="shared" si="9"/>
        <v>680.48</v>
      </c>
      <c r="N91" s="13"/>
      <c r="O91" s="13"/>
      <c r="P91" s="13"/>
      <c r="Q91" s="13"/>
      <c r="R91" s="21">
        <v>1</v>
      </c>
      <c r="S91" s="16">
        <f t="shared" si="10"/>
        <v>680.48</v>
      </c>
      <c r="T91" s="23">
        <v>45017</v>
      </c>
      <c r="U91" s="23">
        <v>45047</v>
      </c>
      <c r="V91" s="12">
        <f t="shared" si="11"/>
        <v>2</v>
      </c>
    </row>
    <row r="92" customHeight="1" spans="1:22">
      <c r="A92" s="12">
        <f t="shared" si="7"/>
        <v>87</v>
      </c>
      <c r="B92" s="12"/>
      <c r="C92" s="33" t="s">
        <v>295</v>
      </c>
      <c r="D92" s="13" t="s">
        <v>31</v>
      </c>
      <c r="E92" s="33" t="s">
        <v>296</v>
      </c>
      <c r="F92" s="33" t="s">
        <v>297</v>
      </c>
      <c r="G92" s="12" t="s">
        <v>34</v>
      </c>
      <c r="H92" s="28">
        <v>4253</v>
      </c>
      <c r="I92" s="36"/>
      <c r="J92" s="16">
        <f t="shared" si="8"/>
        <v>680.48</v>
      </c>
      <c r="K92" s="12"/>
      <c r="L92" s="12"/>
      <c r="M92" s="16">
        <f t="shared" si="9"/>
        <v>680.48</v>
      </c>
      <c r="N92" s="13"/>
      <c r="O92" s="13"/>
      <c r="P92" s="13"/>
      <c r="Q92" s="13"/>
      <c r="R92" s="21">
        <v>1</v>
      </c>
      <c r="S92" s="16">
        <f t="shared" si="10"/>
        <v>680.48</v>
      </c>
      <c r="T92" s="23">
        <v>45017</v>
      </c>
      <c r="U92" s="23">
        <v>45047</v>
      </c>
      <c r="V92" s="12">
        <f t="shared" si="11"/>
        <v>2</v>
      </c>
    </row>
    <row r="93" customHeight="1" spans="1:22">
      <c r="A93" s="12">
        <f t="shared" si="7"/>
        <v>88</v>
      </c>
      <c r="B93" s="12"/>
      <c r="C93" s="33" t="s">
        <v>298</v>
      </c>
      <c r="D93" s="13" t="s">
        <v>36</v>
      </c>
      <c r="E93" s="33" t="s">
        <v>299</v>
      </c>
      <c r="F93" s="33" t="s">
        <v>300</v>
      </c>
      <c r="G93" s="12" t="s">
        <v>34</v>
      </c>
      <c r="H93" s="28">
        <v>4253</v>
      </c>
      <c r="I93" s="36"/>
      <c r="J93" s="16">
        <f t="shared" si="8"/>
        <v>680.48</v>
      </c>
      <c r="K93" s="12"/>
      <c r="L93" s="12"/>
      <c r="M93" s="16">
        <f t="shared" si="9"/>
        <v>680.48</v>
      </c>
      <c r="N93" s="13"/>
      <c r="O93" s="13"/>
      <c r="P93" s="13"/>
      <c r="Q93" s="13"/>
      <c r="R93" s="21">
        <v>1</v>
      </c>
      <c r="S93" s="16">
        <f t="shared" si="10"/>
        <v>680.48</v>
      </c>
      <c r="T93" s="23">
        <v>45047</v>
      </c>
      <c r="U93" s="23">
        <v>45047</v>
      </c>
      <c r="V93" s="12">
        <f t="shared" si="11"/>
        <v>1</v>
      </c>
    </row>
    <row r="94" customHeight="1" spans="1:22">
      <c r="A94" s="12">
        <f t="shared" si="7"/>
        <v>89</v>
      </c>
      <c r="B94" s="12"/>
      <c r="C94" s="33" t="s">
        <v>301</v>
      </c>
      <c r="D94" s="13" t="s">
        <v>36</v>
      </c>
      <c r="E94" s="33" t="s">
        <v>302</v>
      </c>
      <c r="F94" s="33" t="s">
        <v>303</v>
      </c>
      <c r="G94" s="12" t="s">
        <v>34</v>
      </c>
      <c r="H94" s="28">
        <v>4700</v>
      </c>
      <c r="I94" s="36"/>
      <c r="J94" s="16">
        <f t="shared" si="8"/>
        <v>752</v>
      </c>
      <c r="K94" s="12"/>
      <c r="L94" s="12"/>
      <c r="M94" s="16">
        <f t="shared" si="9"/>
        <v>752</v>
      </c>
      <c r="N94" s="13"/>
      <c r="O94" s="13"/>
      <c r="P94" s="13"/>
      <c r="Q94" s="13"/>
      <c r="R94" s="21">
        <v>1</v>
      </c>
      <c r="S94" s="16">
        <f t="shared" si="10"/>
        <v>752</v>
      </c>
      <c r="T94" s="23">
        <v>45047</v>
      </c>
      <c r="U94" s="23">
        <v>45047</v>
      </c>
      <c r="V94" s="12">
        <f t="shared" si="11"/>
        <v>1</v>
      </c>
    </row>
    <row r="95" customHeight="1" spans="1:22">
      <c r="A95" s="12">
        <f t="shared" si="7"/>
        <v>90</v>
      </c>
      <c r="B95" s="12"/>
      <c r="C95" s="33" t="s">
        <v>304</v>
      </c>
      <c r="D95" s="13" t="s">
        <v>31</v>
      </c>
      <c r="E95" s="33" t="s">
        <v>305</v>
      </c>
      <c r="F95" s="33" t="s">
        <v>306</v>
      </c>
      <c r="G95" s="12" t="s">
        <v>34</v>
      </c>
      <c r="H95" s="28">
        <v>4253</v>
      </c>
      <c r="I95" s="36"/>
      <c r="J95" s="16">
        <f t="shared" si="8"/>
        <v>680.48</v>
      </c>
      <c r="K95" s="12"/>
      <c r="L95" s="12"/>
      <c r="M95" s="16">
        <f t="shared" si="9"/>
        <v>680.48</v>
      </c>
      <c r="N95" s="13"/>
      <c r="O95" s="13"/>
      <c r="P95" s="13"/>
      <c r="Q95" s="13"/>
      <c r="R95" s="21">
        <v>1</v>
      </c>
      <c r="S95" s="16">
        <f t="shared" si="10"/>
        <v>680.48</v>
      </c>
      <c r="T95" s="23">
        <v>45047</v>
      </c>
      <c r="U95" s="23">
        <v>45047</v>
      </c>
      <c r="V95" s="12">
        <f t="shared" si="11"/>
        <v>1</v>
      </c>
    </row>
    <row r="96" customHeight="1" spans="1:22">
      <c r="A96" s="12">
        <f t="shared" si="7"/>
        <v>91</v>
      </c>
      <c r="B96" s="12"/>
      <c r="C96" s="33" t="s">
        <v>307</v>
      </c>
      <c r="D96" s="13" t="s">
        <v>31</v>
      </c>
      <c r="E96" s="33" t="s">
        <v>308</v>
      </c>
      <c r="F96" s="33" t="s">
        <v>309</v>
      </c>
      <c r="G96" s="12" t="s">
        <v>34</v>
      </c>
      <c r="H96" s="28">
        <v>4253</v>
      </c>
      <c r="I96" s="36"/>
      <c r="J96" s="16">
        <f t="shared" si="8"/>
        <v>680.48</v>
      </c>
      <c r="K96" s="12"/>
      <c r="L96" s="12"/>
      <c r="M96" s="16">
        <f t="shared" si="9"/>
        <v>680.48</v>
      </c>
      <c r="N96" s="13"/>
      <c r="O96" s="13"/>
      <c r="P96" s="13"/>
      <c r="Q96" s="13"/>
      <c r="R96" s="21">
        <v>1</v>
      </c>
      <c r="S96" s="16">
        <f t="shared" si="10"/>
        <v>680.48</v>
      </c>
      <c r="T96" s="23">
        <v>45047</v>
      </c>
      <c r="U96" s="23">
        <v>45047</v>
      </c>
      <c r="V96" s="12">
        <f t="shared" si="11"/>
        <v>1</v>
      </c>
    </row>
    <row r="97" customHeight="1" spans="1:22">
      <c r="A97" s="12">
        <f t="shared" ref="A97:A160" si="12">ROW()-5</f>
        <v>92</v>
      </c>
      <c r="B97" s="12"/>
      <c r="C97" s="33" t="s">
        <v>310</v>
      </c>
      <c r="D97" s="13" t="s">
        <v>31</v>
      </c>
      <c r="E97" s="33" t="s">
        <v>311</v>
      </c>
      <c r="F97" s="33" t="s">
        <v>312</v>
      </c>
      <c r="G97" s="12" t="s">
        <v>34</v>
      </c>
      <c r="H97" s="28">
        <v>4253</v>
      </c>
      <c r="I97" s="36"/>
      <c r="J97" s="16">
        <f t="shared" si="8"/>
        <v>680.48</v>
      </c>
      <c r="K97" s="12"/>
      <c r="L97" s="12"/>
      <c r="M97" s="16">
        <f t="shared" si="9"/>
        <v>680.48</v>
      </c>
      <c r="N97" s="13"/>
      <c r="O97" s="13"/>
      <c r="P97" s="13"/>
      <c r="Q97" s="13"/>
      <c r="R97" s="21">
        <v>1</v>
      </c>
      <c r="S97" s="16">
        <f t="shared" si="10"/>
        <v>680.48</v>
      </c>
      <c r="T97" s="23">
        <v>45047</v>
      </c>
      <c r="U97" s="23">
        <v>45047</v>
      </c>
      <c r="V97" s="12">
        <f t="shared" si="11"/>
        <v>1</v>
      </c>
    </row>
    <row r="98" customHeight="1" spans="1:22">
      <c r="A98" s="12">
        <f t="shared" si="12"/>
        <v>93</v>
      </c>
      <c r="B98" s="12"/>
      <c r="C98" s="33" t="s">
        <v>313</v>
      </c>
      <c r="D98" s="13" t="s">
        <v>36</v>
      </c>
      <c r="E98" s="33" t="s">
        <v>314</v>
      </c>
      <c r="F98" s="33" t="s">
        <v>315</v>
      </c>
      <c r="G98" s="12" t="s">
        <v>34</v>
      </c>
      <c r="H98" s="28">
        <v>4700</v>
      </c>
      <c r="I98" s="36"/>
      <c r="J98" s="16">
        <f t="shared" si="8"/>
        <v>752</v>
      </c>
      <c r="K98" s="12"/>
      <c r="L98" s="12"/>
      <c r="M98" s="16">
        <f t="shared" si="9"/>
        <v>752</v>
      </c>
      <c r="N98" s="13"/>
      <c r="O98" s="13"/>
      <c r="P98" s="13"/>
      <c r="Q98" s="13"/>
      <c r="R98" s="21">
        <v>1</v>
      </c>
      <c r="S98" s="16">
        <f t="shared" si="10"/>
        <v>752</v>
      </c>
      <c r="T98" s="23">
        <v>45047</v>
      </c>
      <c r="U98" s="23">
        <v>45047</v>
      </c>
      <c r="V98" s="12">
        <f t="shared" si="11"/>
        <v>1</v>
      </c>
    </row>
    <row r="99" customHeight="1" spans="1:22">
      <c r="A99" s="12">
        <f t="shared" si="12"/>
        <v>94</v>
      </c>
      <c r="B99" s="12"/>
      <c r="C99" s="33" t="s">
        <v>316</v>
      </c>
      <c r="D99" s="13" t="s">
        <v>36</v>
      </c>
      <c r="E99" s="33" t="s">
        <v>317</v>
      </c>
      <c r="F99" s="33" t="s">
        <v>318</v>
      </c>
      <c r="G99" s="12" t="s">
        <v>34</v>
      </c>
      <c r="H99" s="28">
        <v>4500</v>
      </c>
      <c r="I99" s="36"/>
      <c r="J99" s="16">
        <f t="shared" si="8"/>
        <v>720</v>
      </c>
      <c r="K99" s="12"/>
      <c r="L99" s="12"/>
      <c r="M99" s="16">
        <f t="shared" si="9"/>
        <v>720</v>
      </c>
      <c r="N99" s="13"/>
      <c r="O99" s="13"/>
      <c r="P99" s="13"/>
      <c r="Q99" s="13"/>
      <c r="R99" s="21">
        <v>1</v>
      </c>
      <c r="S99" s="16">
        <f t="shared" si="10"/>
        <v>720</v>
      </c>
      <c r="T99" s="23">
        <v>45047</v>
      </c>
      <c r="U99" s="23">
        <v>45047</v>
      </c>
      <c r="V99" s="12">
        <f t="shared" si="11"/>
        <v>1</v>
      </c>
    </row>
    <row r="100" customHeight="1" spans="1:22">
      <c r="A100" s="12">
        <f t="shared" si="12"/>
        <v>95</v>
      </c>
      <c r="B100" s="12"/>
      <c r="C100" s="33" t="s">
        <v>319</v>
      </c>
      <c r="D100" s="13" t="s">
        <v>31</v>
      </c>
      <c r="E100" s="33" t="s">
        <v>320</v>
      </c>
      <c r="F100" s="33" t="s">
        <v>321</v>
      </c>
      <c r="G100" s="12" t="s">
        <v>34</v>
      </c>
      <c r="H100" s="28">
        <v>4700</v>
      </c>
      <c r="I100" s="36"/>
      <c r="J100" s="16">
        <f t="shared" si="8"/>
        <v>752</v>
      </c>
      <c r="K100" s="12"/>
      <c r="L100" s="12"/>
      <c r="M100" s="16">
        <f t="shared" si="9"/>
        <v>752</v>
      </c>
      <c r="N100" s="13"/>
      <c r="O100" s="13"/>
      <c r="P100" s="13"/>
      <c r="Q100" s="13"/>
      <c r="R100" s="21">
        <v>1</v>
      </c>
      <c r="S100" s="16">
        <f t="shared" si="10"/>
        <v>752</v>
      </c>
      <c r="T100" s="23">
        <v>45047</v>
      </c>
      <c r="U100" s="23">
        <v>45047</v>
      </c>
      <c r="V100" s="12">
        <f t="shared" si="11"/>
        <v>1</v>
      </c>
    </row>
    <row r="101" customHeight="1" spans="1:22">
      <c r="A101" s="12">
        <f t="shared" si="12"/>
        <v>96</v>
      </c>
      <c r="B101" s="12"/>
      <c r="C101" s="33" t="s">
        <v>322</v>
      </c>
      <c r="D101" s="13" t="s">
        <v>31</v>
      </c>
      <c r="E101" s="33" t="s">
        <v>323</v>
      </c>
      <c r="F101" s="33" t="s">
        <v>324</v>
      </c>
      <c r="G101" s="12" t="s">
        <v>34</v>
      </c>
      <c r="H101" s="28">
        <v>4300</v>
      </c>
      <c r="I101" s="36"/>
      <c r="J101" s="16">
        <f t="shared" si="8"/>
        <v>688</v>
      </c>
      <c r="K101" s="12"/>
      <c r="L101" s="12"/>
      <c r="M101" s="16">
        <f t="shared" si="9"/>
        <v>688</v>
      </c>
      <c r="N101" s="13"/>
      <c r="O101" s="13"/>
      <c r="P101" s="13"/>
      <c r="Q101" s="13"/>
      <c r="R101" s="21">
        <v>1</v>
      </c>
      <c r="S101" s="16">
        <f t="shared" si="10"/>
        <v>688</v>
      </c>
      <c r="T101" s="23">
        <v>45047</v>
      </c>
      <c r="U101" s="23">
        <v>45047</v>
      </c>
      <c r="V101" s="12">
        <f t="shared" si="11"/>
        <v>1</v>
      </c>
    </row>
    <row r="102" customHeight="1" spans="1:22">
      <c r="A102" s="12">
        <f t="shared" si="12"/>
        <v>97</v>
      </c>
      <c r="B102" s="12"/>
      <c r="C102" s="33" t="s">
        <v>325</v>
      </c>
      <c r="D102" s="13" t="s">
        <v>31</v>
      </c>
      <c r="E102" s="33" t="s">
        <v>326</v>
      </c>
      <c r="F102" s="33" t="s">
        <v>327</v>
      </c>
      <c r="G102" s="12" t="s">
        <v>34</v>
      </c>
      <c r="H102" s="28">
        <v>4700</v>
      </c>
      <c r="I102" s="36"/>
      <c r="J102" s="16">
        <f t="shared" si="8"/>
        <v>752</v>
      </c>
      <c r="K102" s="12"/>
      <c r="L102" s="12"/>
      <c r="M102" s="16">
        <f t="shared" si="9"/>
        <v>752</v>
      </c>
      <c r="N102" s="13"/>
      <c r="O102" s="13"/>
      <c r="P102" s="13"/>
      <c r="Q102" s="13"/>
      <c r="R102" s="21">
        <v>1</v>
      </c>
      <c r="S102" s="16">
        <f t="shared" si="10"/>
        <v>752</v>
      </c>
      <c r="T102" s="23">
        <v>44562</v>
      </c>
      <c r="U102" s="23">
        <v>45047</v>
      </c>
      <c r="V102" s="12">
        <f t="shared" si="11"/>
        <v>17</v>
      </c>
    </row>
    <row r="103" customHeight="1" spans="1:22">
      <c r="A103" s="12">
        <f t="shared" si="12"/>
        <v>98</v>
      </c>
      <c r="B103" s="12" t="s">
        <v>328</v>
      </c>
      <c r="C103" s="34" t="s">
        <v>329</v>
      </c>
      <c r="D103" s="13" t="s">
        <v>36</v>
      </c>
      <c r="E103" s="33" t="s">
        <v>330</v>
      </c>
      <c r="F103" s="33" t="s">
        <v>331</v>
      </c>
      <c r="G103" s="12" t="s">
        <v>34</v>
      </c>
      <c r="H103" s="28">
        <v>7089</v>
      </c>
      <c r="I103" s="36"/>
      <c r="J103" s="16">
        <f t="shared" si="8"/>
        <v>1134.24</v>
      </c>
      <c r="K103" s="12"/>
      <c r="L103" s="12"/>
      <c r="M103" s="16">
        <f t="shared" si="9"/>
        <v>1134.24</v>
      </c>
      <c r="N103" s="13"/>
      <c r="O103" s="13"/>
      <c r="P103" s="13"/>
      <c r="Q103" s="13"/>
      <c r="R103" s="21">
        <v>0.5</v>
      </c>
      <c r="S103" s="16">
        <f t="shared" si="10"/>
        <v>567.12</v>
      </c>
      <c r="T103" s="23">
        <v>44228</v>
      </c>
      <c r="U103" s="23">
        <v>45047</v>
      </c>
      <c r="V103" s="12">
        <f t="shared" si="11"/>
        <v>28</v>
      </c>
    </row>
    <row r="104" customHeight="1" spans="1:22">
      <c r="A104" s="12">
        <f t="shared" si="12"/>
        <v>99</v>
      </c>
      <c r="B104" s="12"/>
      <c r="C104" s="34" t="s">
        <v>332</v>
      </c>
      <c r="D104" s="13" t="s">
        <v>36</v>
      </c>
      <c r="E104" s="33" t="s">
        <v>333</v>
      </c>
      <c r="F104" s="33" t="s">
        <v>334</v>
      </c>
      <c r="G104" s="12" t="s">
        <v>34</v>
      </c>
      <c r="H104" s="28">
        <v>7089</v>
      </c>
      <c r="I104" s="36"/>
      <c r="J104" s="16">
        <f t="shared" si="8"/>
        <v>1134.24</v>
      </c>
      <c r="K104" s="12"/>
      <c r="L104" s="12"/>
      <c r="M104" s="16">
        <f t="shared" si="9"/>
        <v>1134.24</v>
      </c>
      <c r="N104" s="13"/>
      <c r="O104" s="13"/>
      <c r="P104" s="13"/>
      <c r="Q104" s="13"/>
      <c r="R104" s="21">
        <v>0.5</v>
      </c>
      <c r="S104" s="16">
        <f t="shared" si="10"/>
        <v>567.12</v>
      </c>
      <c r="T104" s="23">
        <v>44378</v>
      </c>
      <c r="U104" s="23">
        <v>45047</v>
      </c>
      <c r="V104" s="12">
        <f t="shared" si="11"/>
        <v>23</v>
      </c>
    </row>
    <row r="105" customHeight="1" spans="1:22">
      <c r="A105" s="12">
        <f t="shared" si="12"/>
        <v>100</v>
      </c>
      <c r="B105" s="12"/>
      <c r="C105" s="34" t="s">
        <v>335</v>
      </c>
      <c r="D105" s="13" t="s">
        <v>36</v>
      </c>
      <c r="E105" s="33" t="s">
        <v>336</v>
      </c>
      <c r="F105" s="33" t="s">
        <v>337</v>
      </c>
      <c r="G105" s="12" t="s">
        <v>34</v>
      </c>
      <c r="H105" s="28">
        <v>7089</v>
      </c>
      <c r="I105" s="36"/>
      <c r="J105" s="16">
        <f t="shared" si="8"/>
        <v>1134.24</v>
      </c>
      <c r="K105" s="12"/>
      <c r="L105" s="12"/>
      <c r="M105" s="16">
        <f t="shared" si="9"/>
        <v>1134.24</v>
      </c>
      <c r="N105" s="13"/>
      <c r="O105" s="13"/>
      <c r="P105" s="13"/>
      <c r="Q105" s="13"/>
      <c r="R105" s="21">
        <v>0.5</v>
      </c>
      <c r="S105" s="16">
        <f t="shared" si="10"/>
        <v>567.12</v>
      </c>
      <c r="T105" s="23">
        <v>44348</v>
      </c>
      <c r="U105" s="23">
        <v>45047</v>
      </c>
      <c r="V105" s="12">
        <f t="shared" si="11"/>
        <v>24</v>
      </c>
    </row>
    <row r="106" customHeight="1" spans="1:22">
      <c r="A106" s="12">
        <f t="shared" si="12"/>
        <v>101</v>
      </c>
      <c r="B106" s="12"/>
      <c r="C106" s="34" t="s">
        <v>338</v>
      </c>
      <c r="D106" s="13" t="s">
        <v>31</v>
      </c>
      <c r="E106" s="33" t="s">
        <v>339</v>
      </c>
      <c r="F106" s="33" t="s">
        <v>340</v>
      </c>
      <c r="G106" s="12" t="s">
        <v>34</v>
      </c>
      <c r="H106" s="28">
        <v>7089</v>
      </c>
      <c r="I106" s="36"/>
      <c r="J106" s="16">
        <f t="shared" si="8"/>
        <v>1134.24</v>
      </c>
      <c r="K106" s="12"/>
      <c r="L106" s="12"/>
      <c r="M106" s="16">
        <f t="shared" si="9"/>
        <v>1134.24</v>
      </c>
      <c r="N106" s="13"/>
      <c r="O106" s="13"/>
      <c r="P106" s="13"/>
      <c r="Q106" s="13"/>
      <c r="R106" s="21">
        <v>0.5</v>
      </c>
      <c r="S106" s="16">
        <f t="shared" si="10"/>
        <v>567.12</v>
      </c>
      <c r="T106" s="23">
        <v>44378</v>
      </c>
      <c r="U106" s="23">
        <v>45047</v>
      </c>
      <c r="V106" s="12">
        <f t="shared" si="11"/>
        <v>23</v>
      </c>
    </row>
    <row r="107" customHeight="1" spans="1:22">
      <c r="A107" s="12">
        <f t="shared" si="12"/>
        <v>102</v>
      </c>
      <c r="B107" s="12"/>
      <c r="C107" s="34" t="s">
        <v>341</v>
      </c>
      <c r="D107" s="13" t="s">
        <v>36</v>
      </c>
      <c r="E107" s="33" t="s">
        <v>342</v>
      </c>
      <c r="F107" s="33" t="s">
        <v>343</v>
      </c>
      <c r="G107" s="12" t="s">
        <v>34</v>
      </c>
      <c r="H107" s="28">
        <v>7089</v>
      </c>
      <c r="I107" s="36"/>
      <c r="J107" s="16">
        <f t="shared" si="8"/>
        <v>1134.24</v>
      </c>
      <c r="K107" s="12"/>
      <c r="L107" s="12"/>
      <c r="M107" s="16">
        <f t="shared" si="9"/>
        <v>1134.24</v>
      </c>
      <c r="N107" s="13"/>
      <c r="O107" s="13"/>
      <c r="P107" s="13"/>
      <c r="Q107" s="13"/>
      <c r="R107" s="21">
        <v>0.5</v>
      </c>
      <c r="S107" s="16">
        <f t="shared" si="10"/>
        <v>567.12</v>
      </c>
      <c r="T107" s="23">
        <v>44593</v>
      </c>
      <c r="U107" s="23">
        <v>45047</v>
      </c>
      <c r="V107" s="12">
        <f t="shared" si="11"/>
        <v>16</v>
      </c>
    </row>
    <row r="108" customHeight="1" spans="1:22">
      <c r="A108" s="12">
        <f t="shared" si="12"/>
        <v>103</v>
      </c>
      <c r="B108" s="12"/>
      <c r="C108" s="34" t="s">
        <v>344</v>
      </c>
      <c r="D108" s="13" t="s">
        <v>36</v>
      </c>
      <c r="E108" s="33" t="s">
        <v>345</v>
      </c>
      <c r="F108" s="33" t="s">
        <v>346</v>
      </c>
      <c r="G108" s="12" t="s">
        <v>34</v>
      </c>
      <c r="H108" s="28">
        <v>6992</v>
      </c>
      <c r="I108" s="36"/>
      <c r="J108" s="16">
        <f t="shared" si="8"/>
        <v>1118.72</v>
      </c>
      <c r="K108" s="12"/>
      <c r="L108" s="12"/>
      <c r="M108" s="16">
        <f t="shared" si="9"/>
        <v>1118.72</v>
      </c>
      <c r="N108" s="13"/>
      <c r="O108" s="13"/>
      <c r="P108" s="13"/>
      <c r="Q108" s="13"/>
      <c r="R108" s="21">
        <v>0.5</v>
      </c>
      <c r="S108" s="16">
        <f t="shared" si="10"/>
        <v>559.36</v>
      </c>
      <c r="T108" s="23">
        <v>44682</v>
      </c>
      <c r="U108" s="23">
        <v>45047</v>
      </c>
      <c r="V108" s="12">
        <f t="shared" si="11"/>
        <v>13</v>
      </c>
    </row>
    <row r="109" customHeight="1" spans="1:22">
      <c r="A109" s="12">
        <f t="shared" si="12"/>
        <v>104</v>
      </c>
      <c r="B109" s="12"/>
      <c r="C109" s="34" t="s">
        <v>347</v>
      </c>
      <c r="D109" s="13" t="s">
        <v>36</v>
      </c>
      <c r="E109" s="33" t="s">
        <v>348</v>
      </c>
      <c r="F109" s="33" t="s">
        <v>349</v>
      </c>
      <c r="G109" s="12" t="s">
        <v>34</v>
      </c>
      <c r="H109" s="28">
        <v>7089</v>
      </c>
      <c r="I109" s="36"/>
      <c r="J109" s="16">
        <f t="shared" si="8"/>
        <v>1134.24</v>
      </c>
      <c r="K109" s="12"/>
      <c r="L109" s="12"/>
      <c r="M109" s="16">
        <f t="shared" si="9"/>
        <v>1134.24</v>
      </c>
      <c r="N109" s="13"/>
      <c r="O109" s="13"/>
      <c r="P109" s="13"/>
      <c r="Q109" s="13"/>
      <c r="R109" s="21">
        <v>0.5</v>
      </c>
      <c r="S109" s="16">
        <f t="shared" si="10"/>
        <v>567.12</v>
      </c>
      <c r="T109" s="23">
        <v>44682</v>
      </c>
      <c r="U109" s="23">
        <v>45047</v>
      </c>
      <c r="V109" s="12">
        <f t="shared" si="11"/>
        <v>13</v>
      </c>
    </row>
    <row r="110" customHeight="1" spans="1:22">
      <c r="A110" s="12">
        <f t="shared" si="12"/>
        <v>105</v>
      </c>
      <c r="B110" s="12"/>
      <c r="C110" s="34" t="s">
        <v>350</v>
      </c>
      <c r="D110" s="13" t="s">
        <v>31</v>
      </c>
      <c r="E110" s="33" t="s">
        <v>351</v>
      </c>
      <c r="F110" s="33" t="s">
        <v>352</v>
      </c>
      <c r="G110" s="12" t="s">
        <v>34</v>
      </c>
      <c r="H110" s="28">
        <v>4285</v>
      </c>
      <c r="I110" s="36"/>
      <c r="J110" s="16">
        <f t="shared" si="8"/>
        <v>685.6</v>
      </c>
      <c r="K110" s="12"/>
      <c r="L110" s="12"/>
      <c r="M110" s="16">
        <f t="shared" si="9"/>
        <v>685.6</v>
      </c>
      <c r="N110" s="13"/>
      <c r="O110" s="13"/>
      <c r="P110" s="13"/>
      <c r="Q110" s="13"/>
      <c r="R110" s="21">
        <v>0.5</v>
      </c>
      <c r="S110" s="16">
        <f t="shared" si="10"/>
        <v>342.8</v>
      </c>
      <c r="T110" s="23">
        <v>44743</v>
      </c>
      <c r="U110" s="23">
        <v>45047</v>
      </c>
      <c r="V110" s="12">
        <f t="shared" si="11"/>
        <v>11</v>
      </c>
    </row>
    <row r="111" customHeight="1" spans="1:22">
      <c r="A111" s="12">
        <f t="shared" si="12"/>
        <v>106</v>
      </c>
      <c r="B111" s="12"/>
      <c r="C111" s="34" t="s">
        <v>353</v>
      </c>
      <c r="D111" s="13" t="s">
        <v>36</v>
      </c>
      <c r="E111" s="33" t="s">
        <v>354</v>
      </c>
      <c r="F111" s="33" t="s">
        <v>355</v>
      </c>
      <c r="G111" s="12" t="s">
        <v>34</v>
      </c>
      <c r="H111" s="28">
        <v>6000</v>
      </c>
      <c r="I111" s="36"/>
      <c r="J111" s="16">
        <f t="shared" si="8"/>
        <v>960</v>
      </c>
      <c r="K111" s="12"/>
      <c r="L111" s="12"/>
      <c r="M111" s="16">
        <f t="shared" si="9"/>
        <v>960</v>
      </c>
      <c r="N111" s="13"/>
      <c r="O111" s="13"/>
      <c r="P111" s="13"/>
      <c r="Q111" s="13"/>
      <c r="R111" s="21">
        <v>0.5</v>
      </c>
      <c r="S111" s="16">
        <f t="shared" si="10"/>
        <v>480</v>
      </c>
      <c r="T111" s="23">
        <v>44986</v>
      </c>
      <c r="U111" s="23">
        <v>45047</v>
      </c>
      <c r="V111" s="12">
        <f t="shared" si="11"/>
        <v>3</v>
      </c>
    </row>
    <row r="112" customHeight="1" spans="1:22">
      <c r="A112" s="12">
        <f t="shared" si="12"/>
        <v>107</v>
      </c>
      <c r="B112" s="12"/>
      <c r="C112" s="33" t="s">
        <v>356</v>
      </c>
      <c r="D112" s="13" t="s">
        <v>36</v>
      </c>
      <c r="E112" s="33" t="s">
        <v>357</v>
      </c>
      <c r="F112" s="33" t="s">
        <v>358</v>
      </c>
      <c r="G112" s="12" t="s">
        <v>34</v>
      </c>
      <c r="H112" s="28">
        <v>7089</v>
      </c>
      <c r="I112" s="36"/>
      <c r="J112" s="16">
        <f t="shared" si="8"/>
        <v>1134.24</v>
      </c>
      <c r="K112" s="12"/>
      <c r="L112" s="12"/>
      <c r="M112" s="16">
        <f t="shared" si="9"/>
        <v>1134.24</v>
      </c>
      <c r="N112" s="13"/>
      <c r="O112" s="13"/>
      <c r="P112" s="13"/>
      <c r="Q112" s="13"/>
      <c r="R112" s="21">
        <v>0.5</v>
      </c>
      <c r="S112" s="16">
        <f t="shared" si="10"/>
        <v>567.12</v>
      </c>
      <c r="T112" s="23">
        <v>45047</v>
      </c>
      <c r="U112" s="23">
        <v>45047</v>
      </c>
      <c r="V112" s="12">
        <f t="shared" si="11"/>
        <v>1</v>
      </c>
    </row>
    <row r="113" customHeight="1" spans="1:22">
      <c r="A113" s="12">
        <f t="shared" si="12"/>
        <v>108</v>
      </c>
      <c r="B113" s="12"/>
      <c r="C113" s="34" t="s">
        <v>359</v>
      </c>
      <c r="D113" s="13" t="s">
        <v>31</v>
      </c>
      <c r="E113" s="33" t="s">
        <v>360</v>
      </c>
      <c r="F113" s="33" t="s">
        <v>361</v>
      </c>
      <c r="G113" s="12" t="s">
        <v>362</v>
      </c>
      <c r="H113" s="28">
        <v>4591</v>
      </c>
      <c r="I113" s="36">
        <f t="shared" ref="I113:I136" si="13">IF(H113&lt;7089,7089,H113)</f>
        <v>7089</v>
      </c>
      <c r="J113" s="16">
        <f t="shared" si="8"/>
        <v>734.56</v>
      </c>
      <c r="K113" s="16">
        <f t="shared" ref="K113:K160" si="14">ROUND(I113*0.09,2)</f>
        <v>638.01</v>
      </c>
      <c r="L113" s="16">
        <f t="shared" ref="L113:L160" si="15">ROUND(H113*0.5%,2)</f>
        <v>22.96</v>
      </c>
      <c r="M113" s="16">
        <f t="shared" si="9"/>
        <v>1395.53</v>
      </c>
      <c r="N113" s="37">
        <f t="shared" ref="N113:N160" si="16">ROUND(H113*0.08,2)</f>
        <v>367.28</v>
      </c>
      <c r="O113" s="37">
        <f t="shared" ref="O113:O160" si="17">ROUND(I113*0.02,2)</f>
        <v>141.78</v>
      </c>
      <c r="P113" s="37">
        <f t="shared" ref="P113:P160" si="18">ROUND(H113*0.5%,2)</f>
        <v>22.96</v>
      </c>
      <c r="Q113" s="13">
        <f t="shared" ref="Q113:Q160" si="19">ROUND(N113+O113+P113,2)</f>
        <v>532.02</v>
      </c>
      <c r="R113" s="21">
        <v>1</v>
      </c>
      <c r="S113" s="16">
        <f t="shared" si="10"/>
        <v>1927.55</v>
      </c>
      <c r="T113" s="23" t="s">
        <v>363</v>
      </c>
      <c r="U113" s="23">
        <v>45047</v>
      </c>
      <c r="V113" s="12">
        <f t="shared" si="11"/>
        <v>26</v>
      </c>
    </row>
    <row r="114" customHeight="1" spans="1:22">
      <c r="A114" s="12">
        <f t="shared" si="12"/>
        <v>109</v>
      </c>
      <c r="B114" s="12"/>
      <c r="C114" s="34" t="s">
        <v>364</v>
      </c>
      <c r="D114" s="13" t="s">
        <v>31</v>
      </c>
      <c r="E114" s="33" t="s">
        <v>365</v>
      </c>
      <c r="F114" s="33" t="s">
        <v>366</v>
      </c>
      <c r="G114" s="12" t="s">
        <v>362</v>
      </c>
      <c r="H114" s="28">
        <v>5816</v>
      </c>
      <c r="I114" s="36">
        <f t="shared" si="13"/>
        <v>7089</v>
      </c>
      <c r="J114" s="16">
        <f t="shared" si="8"/>
        <v>930.56</v>
      </c>
      <c r="K114" s="16">
        <f t="shared" si="14"/>
        <v>638.01</v>
      </c>
      <c r="L114" s="16">
        <f t="shared" si="15"/>
        <v>29.08</v>
      </c>
      <c r="M114" s="16">
        <f t="shared" si="9"/>
        <v>1597.65</v>
      </c>
      <c r="N114" s="37">
        <f t="shared" si="16"/>
        <v>465.28</v>
      </c>
      <c r="O114" s="37">
        <f t="shared" si="17"/>
        <v>141.78</v>
      </c>
      <c r="P114" s="37">
        <f t="shared" si="18"/>
        <v>29.08</v>
      </c>
      <c r="Q114" s="13">
        <f t="shared" si="19"/>
        <v>636.14</v>
      </c>
      <c r="R114" s="21">
        <v>1</v>
      </c>
      <c r="S114" s="16">
        <f t="shared" si="10"/>
        <v>2233.79</v>
      </c>
      <c r="T114" s="23" t="s">
        <v>367</v>
      </c>
      <c r="U114" s="23">
        <v>45047</v>
      </c>
      <c r="V114" s="12">
        <f t="shared" si="11"/>
        <v>24</v>
      </c>
    </row>
    <row r="115" customHeight="1" spans="1:22">
      <c r="A115" s="12">
        <f t="shared" si="12"/>
        <v>110</v>
      </c>
      <c r="B115" s="12"/>
      <c r="C115" s="34" t="s">
        <v>368</v>
      </c>
      <c r="D115" s="13" t="s">
        <v>31</v>
      </c>
      <c r="E115" s="33" t="s">
        <v>369</v>
      </c>
      <c r="F115" s="33" t="s">
        <v>370</v>
      </c>
      <c r="G115" s="12" t="s">
        <v>362</v>
      </c>
      <c r="H115" s="28">
        <v>5394</v>
      </c>
      <c r="I115" s="36">
        <f t="shared" si="13"/>
        <v>7089</v>
      </c>
      <c r="J115" s="16">
        <f t="shared" si="8"/>
        <v>863.04</v>
      </c>
      <c r="K115" s="16">
        <f t="shared" si="14"/>
        <v>638.01</v>
      </c>
      <c r="L115" s="16">
        <f t="shared" si="15"/>
        <v>26.97</v>
      </c>
      <c r="M115" s="16">
        <f t="shared" si="9"/>
        <v>1528.02</v>
      </c>
      <c r="N115" s="37">
        <f t="shared" si="16"/>
        <v>431.52</v>
      </c>
      <c r="O115" s="37">
        <f t="shared" si="17"/>
        <v>141.78</v>
      </c>
      <c r="P115" s="37">
        <f t="shared" si="18"/>
        <v>26.97</v>
      </c>
      <c r="Q115" s="13">
        <f t="shared" si="19"/>
        <v>600.27</v>
      </c>
      <c r="R115" s="21">
        <v>1</v>
      </c>
      <c r="S115" s="16">
        <f t="shared" si="10"/>
        <v>2128.29</v>
      </c>
      <c r="T115" s="23" t="s">
        <v>100</v>
      </c>
      <c r="U115" s="23">
        <v>45047</v>
      </c>
      <c r="V115" s="12">
        <f t="shared" si="11"/>
        <v>11</v>
      </c>
    </row>
    <row r="116" customHeight="1" spans="1:22">
      <c r="A116" s="12">
        <f t="shared" si="12"/>
        <v>111</v>
      </c>
      <c r="B116" s="12" t="s">
        <v>54</v>
      </c>
      <c r="C116" s="34" t="s">
        <v>371</v>
      </c>
      <c r="D116" s="13" t="s">
        <v>36</v>
      </c>
      <c r="E116" s="33" t="s">
        <v>372</v>
      </c>
      <c r="F116" s="33" t="s">
        <v>373</v>
      </c>
      <c r="G116" s="12" t="s">
        <v>362</v>
      </c>
      <c r="H116" s="28">
        <v>7089</v>
      </c>
      <c r="I116" s="36">
        <f t="shared" si="13"/>
        <v>7089</v>
      </c>
      <c r="J116" s="16">
        <f t="shared" si="8"/>
        <v>1134.24</v>
      </c>
      <c r="K116" s="16">
        <f t="shared" si="14"/>
        <v>638.01</v>
      </c>
      <c r="L116" s="16">
        <f t="shared" si="15"/>
        <v>35.45</v>
      </c>
      <c r="M116" s="16">
        <f t="shared" si="9"/>
        <v>1807.7</v>
      </c>
      <c r="N116" s="37">
        <f t="shared" si="16"/>
        <v>567.12</v>
      </c>
      <c r="O116" s="37">
        <f t="shared" si="17"/>
        <v>141.78</v>
      </c>
      <c r="P116" s="37">
        <f t="shared" si="18"/>
        <v>35.45</v>
      </c>
      <c r="Q116" s="13">
        <f t="shared" si="19"/>
        <v>744.35</v>
      </c>
      <c r="R116" s="21">
        <v>1</v>
      </c>
      <c r="S116" s="16">
        <f t="shared" si="10"/>
        <v>2552.05</v>
      </c>
      <c r="T116" s="23" t="s">
        <v>367</v>
      </c>
      <c r="U116" s="23">
        <v>45047</v>
      </c>
      <c r="V116" s="12">
        <f t="shared" si="11"/>
        <v>24</v>
      </c>
    </row>
    <row r="117" customHeight="1" spans="1:22">
      <c r="A117" s="12">
        <f t="shared" si="12"/>
        <v>112</v>
      </c>
      <c r="B117" s="12"/>
      <c r="C117" s="34" t="s">
        <v>374</v>
      </c>
      <c r="D117" s="13" t="s">
        <v>36</v>
      </c>
      <c r="E117" s="33" t="s">
        <v>375</v>
      </c>
      <c r="F117" s="33" t="s">
        <v>376</v>
      </c>
      <c r="G117" s="12" t="s">
        <v>362</v>
      </c>
      <c r="H117" s="28">
        <v>7089</v>
      </c>
      <c r="I117" s="36">
        <f t="shared" si="13"/>
        <v>7089</v>
      </c>
      <c r="J117" s="16">
        <f t="shared" si="8"/>
        <v>1134.24</v>
      </c>
      <c r="K117" s="16">
        <f t="shared" si="14"/>
        <v>638.01</v>
      </c>
      <c r="L117" s="16">
        <f t="shared" si="15"/>
        <v>35.45</v>
      </c>
      <c r="M117" s="16">
        <f t="shared" si="9"/>
        <v>1807.7</v>
      </c>
      <c r="N117" s="37">
        <f t="shared" si="16"/>
        <v>567.12</v>
      </c>
      <c r="O117" s="37">
        <f t="shared" si="17"/>
        <v>141.78</v>
      </c>
      <c r="P117" s="37">
        <f t="shared" si="18"/>
        <v>35.45</v>
      </c>
      <c r="Q117" s="13">
        <f t="shared" si="19"/>
        <v>744.35</v>
      </c>
      <c r="R117" s="21">
        <v>1</v>
      </c>
      <c r="S117" s="16">
        <f t="shared" si="10"/>
        <v>2552.05</v>
      </c>
      <c r="T117" s="23" t="s">
        <v>367</v>
      </c>
      <c r="U117" s="23">
        <v>45047</v>
      </c>
      <c r="V117" s="12">
        <f t="shared" si="11"/>
        <v>24</v>
      </c>
    </row>
    <row r="118" customHeight="1" spans="1:22">
      <c r="A118" s="12">
        <f t="shared" si="12"/>
        <v>113</v>
      </c>
      <c r="B118" s="12"/>
      <c r="C118" s="34" t="s">
        <v>377</v>
      </c>
      <c r="D118" s="13" t="s">
        <v>36</v>
      </c>
      <c r="E118" s="33" t="s">
        <v>378</v>
      </c>
      <c r="F118" s="33" t="s">
        <v>379</v>
      </c>
      <c r="G118" s="12" t="s">
        <v>362</v>
      </c>
      <c r="H118" s="28">
        <v>7089</v>
      </c>
      <c r="I118" s="36">
        <f t="shared" si="13"/>
        <v>7089</v>
      </c>
      <c r="J118" s="16">
        <f t="shared" si="8"/>
        <v>1134.24</v>
      </c>
      <c r="K118" s="16">
        <f t="shared" si="14"/>
        <v>638.01</v>
      </c>
      <c r="L118" s="16">
        <f t="shared" si="15"/>
        <v>35.45</v>
      </c>
      <c r="M118" s="16">
        <f t="shared" si="9"/>
        <v>1807.7</v>
      </c>
      <c r="N118" s="37">
        <f t="shared" si="16"/>
        <v>567.12</v>
      </c>
      <c r="O118" s="37">
        <f t="shared" si="17"/>
        <v>141.78</v>
      </c>
      <c r="P118" s="37">
        <f t="shared" si="18"/>
        <v>35.45</v>
      </c>
      <c r="Q118" s="13">
        <f t="shared" si="19"/>
        <v>744.35</v>
      </c>
      <c r="R118" s="21">
        <v>1</v>
      </c>
      <c r="S118" s="16">
        <f t="shared" si="10"/>
        <v>2552.05</v>
      </c>
      <c r="T118" s="23" t="s">
        <v>367</v>
      </c>
      <c r="U118" s="23">
        <v>45047</v>
      </c>
      <c r="V118" s="12">
        <f t="shared" si="11"/>
        <v>24</v>
      </c>
    </row>
    <row r="119" customHeight="1" spans="1:22">
      <c r="A119" s="12">
        <f t="shared" si="12"/>
        <v>114</v>
      </c>
      <c r="B119" s="12"/>
      <c r="C119" s="34" t="s">
        <v>380</v>
      </c>
      <c r="D119" s="13" t="s">
        <v>31</v>
      </c>
      <c r="E119" s="33" t="s">
        <v>381</v>
      </c>
      <c r="F119" s="33" t="s">
        <v>382</v>
      </c>
      <c r="G119" s="12" t="s">
        <v>362</v>
      </c>
      <c r="H119" s="28">
        <v>7089</v>
      </c>
      <c r="I119" s="36">
        <f t="shared" si="13"/>
        <v>7089</v>
      </c>
      <c r="J119" s="16">
        <f t="shared" si="8"/>
        <v>1134.24</v>
      </c>
      <c r="K119" s="16">
        <f t="shared" si="14"/>
        <v>638.01</v>
      </c>
      <c r="L119" s="16">
        <f t="shared" si="15"/>
        <v>35.45</v>
      </c>
      <c r="M119" s="16">
        <f t="shared" si="9"/>
        <v>1807.7</v>
      </c>
      <c r="N119" s="37">
        <f t="shared" si="16"/>
        <v>567.12</v>
      </c>
      <c r="O119" s="37">
        <f t="shared" si="17"/>
        <v>141.78</v>
      </c>
      <c r="P119" s="37">
        <f t="shared" si="18"/>
        <v>35.45</v>
      </c>
      <c r="Q119" s="13">
        <f t="shared" si="19"/>
        <v>744.35</v>
      </c>
      <c r="R119" s="21">
        <v>1</v>
      </c>
      <c r="S119" s="16">
        <f t="shared" si="10"/>
        <v>2552.05</v>
      </c>
      <c r="T119" s="23" t="s">
        <v>383</v>
      </c>
      <c r="U119" s="23">
        <v>45047</v>
      </c>
      <c r="V119" s="12">
        <f t="shared" si="11"/>
        <v>23</v>
      </c>
    </row>
    <row r="120" customHeight="1" spans="1:22">
      <c r="A120" s="12">
        <f t="shared" si="12"/>
        <v>115</v>
      </c>
      <c r="B120" s="12"/>
      <c r="C120" s="34" t="s">
        <v>384</v>
      </c>
      <c r="D120" s="13" t="s">
        <v>36</v>
      </c>
      <c r="E120" s="33" t="s">
        <v>385</v>
      </c>
      <c r="F120" s="33" t="s">
        <v>386</v>
      </c>
      <c r="G120" s="12" t="s">
        <v>362</v>
      </c>
      <c r="H120" s="28">
        <v>7089</v>
      </c>
      <c r="I120" s="36">
        <f t="shared" si="13"/>
        <v>7089</v>
      </c>
      <c r="J120" s="16">
        <f t="shared" si="8"/>
        <v>1134.24</v>
      </c>
      <c r="K120" s="16">
        <f t="shared" si="14"/>
        <v>638.01</v>
      </c>
      <c r="L120" s="16">
        <f t="shared" si="15"/>
        <v>35.45</v>
      </c>
      <c r="M120" s="16">
        <f t="shared" si="9"/>
        <v>1807.7</v>
      </c>
      <c r="N120" s="37">
        <f t="shared" si="16"/>
        <v>567.12</v>
      </c>
      <c r="O120" s="37">
        <f t="shared" si="17"/>
        <v>141.78</v>
      </c>
      <c r="P120" s="37">
        <f t="shared" si="18"/>
        <v>35.45</v>
      </c>
      <c r="Q120" s="13">
        <f t="shared" si="19"/>
        <v>744.35</v>
      </c>
      <c r="R120" s="21">
        <v>1</v>
      </c>
      <c r="S120" s="16">
        <f t="shared" si="10"/>
        <v>2552.05</v>
      </c>
      <c r="T120" s="23" t="s">
        <v>383</v>
      </c>
      <c r="U120" s="23">
        <v>45047</v>
      </c>
      <c r="V120" s="12">
        <f t="shared" si="11"/>
        <v>23</v>
      </c>
    </row>
    <row r="121" customHeight="1" spans="1:22">
      <c r="A121" s="12">
        <f t="shared" si="12"/>
        <v>116</v>
      </c>
      <c r="B121" s="12"/>
      <c r="C121" s="34" t="s">
        <v>387</v>
      </c>
      <c r="D121" s="13" t="s">
        <v>31</v>
      </c>
      <c r="E121" s="33" t="s">
        <v>388</v>
      </c>
      <c r="F121" s="33" t="s">
        <v>389</v>
      </c>
      <c r="G121" s="12" t="s">
        <v>362</v>
      </c>
      <c r="H121" s="28">
        <v>7089</v>
      </c>
      <c r="I121" s="36">
        <f t="shared" si="13"/>
        <v>7089</v>
      </c>
      <c r="J121" s="16">
        <f t="shared" si="8"/>
        <v>1134.24</v>
      </c>
      <c r="K121" s="16">
        <f t="shared" si="14"/>
        <v>638.01</v>
      </c>
      <c r="L121" s="16">
        <f t="shared" si="15"/>
        <v>35.45</v>
      </c>
      <c r="M121" s="16">
        <f t="shared" si="9"/>
        <v>1807.7</v>
      </c>
      <c r="N121" s="37">
        <f t="shared" si="16"/>
        <v>567.12</v>
      </c>
      <c r="O121" s="37">
        <f t="shared" si="17"/>
        <v>141.78</v>
      </c>
      <c r="P121" s="37">
        <f t="shared" si="18"/>
        <v>35.45</v>
      </c>
      <c r="Q121" s="13">
        <f t="shared" si="19"/>
        <v>744.35</v>
      </c>
      <c r="R121" s="21">
        <v>1</v>
      </c>
      <c r="S121" s="16">
        <f t="shared" si="10"/>
        <v>2552.05</v>
      </c>
      <c r="T121" s="23" t="s">
        <v>383</v>
      </c>
      <c r="U121" s="23">
        <v>45047</v>
      </c>
      <c r="V121" s="12">
        <f t="shared" si="11"/>
        <v>23</v>
      </c>
    </row>
    <row r="122" customHeight="1" spans="1:22">
      <c r="A122" s="12">
        <f t="shared" si="12"/>
        <v>117</v>
      </c>
      <c r="B122" s="12"/>
      <c r="C122" s="34" t="s">
        <v>390</v>
      </c>
      <c r="D122" s="13" t="s">
        <v>36</v>
      </c>
      <c r="E122" s="33" t="s">
        <v>391</v>
      </c>
      <c r="F122" s="33" t="s">
        <v>392</v>
      </c>
      <c r="G122" s="12" t="s">
        <v>362</v>
      </c>
      <c r="H122" s="28">
        <v>7089</v>
      </c>
      <c r="I122" s="36">
        <f t="shared" si="13"/>
        <v>7089</v>
      </c>
      <c r="J122" s="16">
        <f t="shared" si="8"/>
        <v>1134.24</v>
      </c>
      <c r="K122" s="16">
        <f t="shared" si="14"/>
        <v>638.01</v>
      </c>
      <c r="L122" s="16">
        <f t="shared" si="15"/>
        <v>35.45</v>
      </c>
      <c r="M122" s="16">
        <f t="shared" si="9"/>
        <v>1807.7</v>
      </c>
      <c r="N122" s="37">
        <f t="shared" si="16"/>
        <v>567.12</v>
      </c>
      <c r="O122" s="37">
        <f t="shared" si="17"/>
        <v>141.78</v>
      </c>
      <c r="P122" s="37">
        <f t="shared" si="18"/>
        <v>35.45</v>
      </c>
      <c r="Q122" s="13">
        <f t="shared" si="19"/>
        <v>744.35</v>
      </c>
      <c r="R122" s="21">
        <v>1</v>
      </c>
      <c r="S122" s="16">
        <f t="shared" si="10"/>
        <v>2552.05</v>
      </c>
      <c r="T122" s="23" t="s">
        <v>383</v>
      </c>
      <c r="U122" s="23">
        <v>45047</v>
      </c>
      <c r="V122" s="12">
        <f t="shared" si="11"/>
        <v>23</v>
      </c>
    </row>
    <row r="123" customHeight="1" spans="1:22">
      <c r="A123" s="12">
        <f t="shared" si="12"/>
        <v>118</v>
      </c>
      <c r="B123" s="12"/>
      <c r="C123" s="34" t="s">
        <v>393</v>
      </c>
      <c r="D123" s="13" t="s">
        <v>31</v>
      </c>
      <c r="E123" s="33" t="s">
        <v>394</v>
      </c>
      <c r="F123" s="33" t="s">
        <v>395</v>
      </c>
      <c r="G123" s="12" t="s">
        <v>362</v>
      </c>
      <c r="H123" s="28">
        <v>5806</v>
      </c>
      <c r="I123" s="36">
        <f t="shared" si="13"/>
        <v>7089</v>
      </c>
      <c r="J123" s="16">
        <f t="shared" si="8"/>
        <v>928.96</v>
      </c>
      <c r="K123" s="16">
        <f t="shared" si="14"/>
        <v>638.01</v>
      </c>
      <c r="L123" s="16">
        <f t="shared" si="15"/>
        <v>29.03</v>
      </c>
      <c r="M123" s="16">
        <f t="shared" si="9"/>
        <v>1596</v>
      </c>
      <c r="N123" s="37">
        <f t="shared" si="16"/>
        <v>464.48</v>
      </c>
      <c r="O123" s="37">
        <f t="shared" si="17"/>
        <v>141.78</v>
      </c>
      <c r="P123" s="37">
        <f t="shared" si="18"/>
        <v>29.03</v>
      </c>
      <c r="Q123" s="13">
        <f t="shared" si="19"/>
        <v>635.29</v>
      </c>
      <c r="R123" s="21">
        <v>1</v>
      </c>
      <c r="S123" s="16">
        <f t="shared" si="10"/>
        <v>2231.29</v>
      </c>
      <c r="T123" s="23" t="s">
        <v>383</v>
      </c>
      <c r="U123" s="23">
        <v>45047</v>
      </c>
      <c r="V123" s="12">
        <f t="shared" si="11"/>
        <v>23</v>
      </c>
    </row>
    <row r="124" customHeight="1" spans="1:22">
      <c r="A124" s="12">
        <f t="shared" si="12"/>
        <v>119</v>
      </c>
      <c r="B124" s="12"/>
      <c r="C124" s="34" t="s">
        <v>396</v>
      </c>
      <c r="D124" s="13" t="s">
        <v>36</v>
      </c>
      <c r="E124" s="33" t="s">
        <v>397</v>
      </c>
      <c r="F124" s="33" t="s">
        <v>398</v>
      </c>
      <c r="G124" s="12" t="s">
        <v>362</v>
      </c>
      <c r="H124" s="28">
        <v>6046</v>
      </c>
      <c r="I124" s="36">
        <f t="shared" si="13"/>
        <v>7089</v>
      </c>
      <c r="J124" s="16">
        <f t="shared" si="8"/>
        <v>967.36</v>
      </c>
      <c r="K124" s="16">
        <f t="shared" si="14"/>
        <v>638.01</v>
      </c>
      <c r="L124" s="16">
        <f t="shared" si="15"/>
        <v>30.23</v>
      </c>
      <c r="M124" s="16">
        <f t="shared" si="9"/>
        <v>1635.6</v>
      </c>
      <c r="N124" s="37">
        <f t="shared" si="16"/>
        <v>483.68</v>
      </c>
      <c r="O124" s="37">
        <f t="shared" si="17"/>
        <v>141.78</v>
      </c>
      <c r="P124" s="37">
        <f t="shared" si="18"/>
        <v>30.23</v>
      </c>
      <c r="Q124" s="13">
        <f t="shared" si="19"/>
        <v>655.69</v>
      </c>
      <c r="R124" s="21">
        <v>1</v>
      </c>
      <c r="S124" s="16">
        <f t="shared" si="10"/>
        <v>2291.29</v>
      </c>
      <c r="T124" s="23" t="s">
        <v>227</v>
      </c>
      <c r="U124" s="23">
        <v>45047</v>
      </c>
      <c r="V124" s="12">
        <f t="shared" si="11"/>
        <v>22</v>
      </c>
    </row>
    <row r="125" customHeight="1" spans="1:22">
      <c r="A125" s="12">
        <f t="shared" si="12"/>
        <v>120</v>
      </c>
      <c r="B125" s="12"/>
      <c r="C125" s="34" t="s">
        <v>399</v>
      </c>
      <c r="D125" s="13" t="s">
        <v>31</v>
      </c>
      <c r="E125" s="33" t="s">
        <v>400</v>
      </c>
      <c r="F125" s="33" t="s">
        <v>401</v>
      </c>
      <c r="G125" s="12" t="s">
        <v>362</v>
      </c>
      <c r="H125" s="28">
        <v>5906</v>
      </c>
      <c r="I125" s="36">
        <f t="shared" si="13"/>
        <v>7089</v>
      </c>
      <c r="J125" s="16">
        <f t="shared" si="8"/>
        <v>944.96</v>
      </c>
      <c r="K125" s="16">
        <f t="shared" si="14"/>
        <v>638.01</v>
      </c>
      <c r="L125" s="16">
        <f t="shared" si="15"/>
        <v>29.53</v>
      </c>
      <c r="M125" s="16">
        <f t="shared" si="9"/>
        <v>1612.5</v>
      </c>
      <c r="N125" s="37">
        <f t="shared" si="16"/>
        <v>472.48</v>
      </c>
      <c r="O125" s="37">
        <f t="shared" si="17"/>
        <v>141.78</v>
      </c>
      <c r="P125" s="37">
        <f t="shared" si="18"/>
        <v>29.53</v>
      </c>
      <c r="Q125" s="13">
        <f t="shared" si="19"/>
        <v>643.79</v>
      </c>
      <c r="R125" s="21">
        <v>1</v>
      </c>
      <c r="S125" s="16">
        <f t="shared" si="10"/>
        <v>2256.29</v>
      </c>
      <c r="T125" s="23" t="s">
        <v>227</v>
      </c>
      <c r="U125" s="23">
        <v>45047</v>
      </c>
      <c r="V125" s="12">
        <f t="shared" si="11"/>
        <v>22</v>
      </c>
    </row>
    <row r="126" customHeight="1" spans="1:22">
      <c r="A126" s="12">
        <f t="shared" si="12"/>
        <v>121</v>
      </c>
      <c r="B126" s="12"/>
      <c r="C126" s="34" t="s">
        <v>402</v>
      </c>
      <c r="D126" s="13" t="s">
        <v>31</v>
      </c>
      <c r="E126" s="33" t="s">
        <v>403</v>
      </c>
      <c r="F126" s="33" t="s">
        <v>404</v>
      </c>
      <c r="G126" s="12" t="s">
        <v>362</v>
      </c>
      <c r="H126" s="28">
        <v>7089</v>
      </c>
      <c r="I126" s="36">
        <f t="shared" si="13"/>
        <v>7089</v>
      </c>
      <c r="J126" s="16">
        <f t="shared" si="8"/>
        <v>1134.24</v>
      </c>
      <c r="K126" s="16">
        <f t="shared" si="14"/>
        <v>638.01</v>
      </c>
      <c r="L126" s="16">
        <f t="shared" si="15"/>
        <v>35.45</v>
      </c>
      <c r="M126" s="16">
        <f t="shared" si="9"/>
        <v>1807.7</v>
      </c>
      <c r="N126" s="37">
        <f t="shared" si="16"/>
        <v>567.12</v>
      </c>
      <c r="O126" s="37">
        <f t="shared" si="17"/>
        <v>141.78</v>
      </c>
      <c r="P126" s="37">
        <f t="shared" si="18"/>
        <v>35.45</v>
      </c>
      <c r="Q126" s="13">
        <f t="shared" si="19"/>
        <v>744.35</v>
      </c>
      <c r="R126" s="21">
        <v>1</v>
      </c>
      <c r="S126" s="16">
        <f t="shared" si="10"/>
        <v>2552.05</v>
      </c>
      <c r="T126" s="23" t="s">
        <v>227</v>
      </c>
      <c r="U126" s="23">
        <v>45047</v>
      </c>
      <c r="V126" s="12">
        <f t="shared" si="11"/>
        <v>22</v>
      </c>
    </row>
    <row r="127" customHeight="1" spans="1:22">
      <c r="A127" s="12">
        <f t="shared" si="12"/>
        <v>122</v>
      </c>
      <c r="B127" s="12"/>
      <c r="C127" s="34" t="s">
        <v>405</v>
      </c>
      <c r="D127" s="13" t="s">
        <v>36</v>
      </c>
      <c r="E127" s="33" t="s">
        <v>406</v>
      </c>
      <c r="F127" s="33" t="s">
        <v>407</v>
      </c>
      <c r="G127" s="12" t="s">
        <v>362</v>
      </c>
      <c r="H127" s="28">
        <v>7089</v>
      </c>
      <c r="I127" s="36">
        <f t="shared" si="13"/>
        <v>7089</v>
      </c>
      <c r="J127" s="16">
        <f t="shared" si="8"/>
        <v>1134.24</v>
      </c>
      <c r="K127" s="16">
        <f t="shared" si="14"/>
        <v>638.01</v>
      </c>
      <c r="L127" s="16">
        <f t="shared" si="15"/>
        <v>35.45</v>
      </c>
      <c r="M127" s="16">
        <f t="shared" si="9"/>
        <v>1807.7</v>
      </c>
      <c r="N127" s="37">
        <f t="shared" si="16"/>
        <v>567.12</v>
      </c>
      <c r="O127" s="37">
        <f t="shared" si="17"/>
        <v>141.78</v>
      </c>
      <c r="P127" s="37">
        <f t="shared" si="18"/>
        <v>35.45</v>
      </c>
      <c r="Q127" s="13">
        <f t="shared" si="19"/>
        <v>744.35</v>
      </c>
      <c r="R127" s="21">
        <v>1</v>
      </c>
      <c r="S127" s="16">
        <f t="shared" si="10"/>
        <v>2552.05</v>
      </c>
      <c r="T127" s="23" t="s">
        <v>408</v>
      </c>
      <c r="U127" s="23">
        <v>45047</v>
      </c>
      <c r="V127" s="12">
        <f t="shared" si="11"/>
        <v>21</v>
      </c>
    </row>
    <row r="128" customHeight="1" spans="1:22">
      <c r="A128" s="12">
        <f t="shared" si="12"/>
        <v>123</v>
      </c>
      <c r="B128" s="12"/>
      <c r="C128" s="34" t="s">
        <v>409</v>
      </c>
      <c r="D128" s="13" t="s">
        <v>36</v>
      </c>
      <c r="E128" s="33" t="s">
        <v>410</v>
      </c>
      <c r="F128" s="33" t="s">
        <v>411</v>
      </c>
      <c r="G128" s="12" t="s">
        <v>362</v>
      </c>
      <c r="H128" s="28">
        <v>7089</v>
      </c>
      <c r="I128" s="36">
        <f t="shared" si="13"/>
        <v>7089</v>
      </c>
      <c r="J128" s="16">
        <f t="shared" si="8"/>
        <v>1134.24</v>
      </c>
      <c r="K128" s="16">
        <f t="shared" si="14"/>
        <v>638.01</v>
      </c>
      <c r="L128" s="16">
        <f t="shared" si="15"/>
        <v>35.45</v>
      </c>
      <c r="M128" s="16">
        <f t="shared" si="9"/>
        <v>1807.7</v>
      </c>
      <c r="N128" s="37">
        <f t="shared" si="16"/>
        <v>567.12</v>
      </c>
      <c r="O128" s="37">
        <f t="shared" si="17"/>
        <v>141.78</v>
      </c>
      <c r="P128" s="37">
        <f t="shared" si="18"/>
        <v>35.45</v>
      </c>
      <c r="Q128" s="13">
        <f t="shared" si="19"/>
        <v>744.35</v>
      </c>
      <c r="R128" s="21">
        <v>1</v>
      </c>
      <c r="S128" s="16">
        <f t="shared" si="10"/>
        <v>2552.05</v>
      </c>
      <c r="T128" s="23" t="s">
        <v>408</v>
      </c>
      <c r="U128" s="23">
        <v>45047</v>
      </c>
      <c r="V128" s="12">
        <f t="shared" si="11"/>
        <v>21</v>
      </c>
    </row>
    <row r="129" customHeight="1" spans="1:22">
      <c r="A129" s="12">
        <f t="shared" si="12"/>
        <v>124</v>
      </c>
      <c r="B129" s="12"/>
      <c r="C129" s="34" t="s">
        <v>412</v>
      </c>
      <c r="D129" s="13" t="s">
        <v>31</v>
      </c>
      <c r="E129" s="33" t="s">
        <v>413</v>
      </c>
      <c r="F129" s="33" t="s">
        <v>414</v>
      </c>
      <c r="G129" s="12" t="s">
        <v>362</v>
      </c>
      <c r="H129" s="28">
        <v>4253</v>
      </c>
      <c r="I129" s="36">
        <f t="shared" si="13"/>
        <v>7089</v>
      </c>
      <c r="J129" s="16">
        <f t="shared" si="8"/>
        <v>680.48</v>
      </c>
      <c r="K129" s="16">
        <f t="shared" si="14"/>
        <v>638.01</v>
      </c>
      <c r="L129" s="16">
        <f t="shared" si="15"/>
        <v>21.27</v>
      </c>
      <c r="M129" s="16">
        <f t="shared" si="9"/>
        <v>1339.76</v>
      </c>
      <c r="N129" s="37">
        <f t="shared" si="16"/>
        <v>340.24</v>
      </c>
      <c r="O129" s="37">
        <f t="shared" si="17"/>
        <v>141.78</v>
      </c>
      <c r="P129" s="37">
        <f t="shared" si="18"/>
        <v>21.27</v>
      </c>
      <c r="Q129" s="13">
        <f t="shared" si="19"/>
        <v>503.29</v>
      </c>
      <c r="R129" s="21">
        <v>1</v>
      </c>
      <c r="S129" s="16">
        <f t="shared" si="10"/>
        <v>1843.05</v>
      </c>
      <c r="T129" s="23" t="s">
        <v>415</v>
      </c>
      <c r="U129" s="23">
        <v>45047</v>
      </c>
      <c r="V129" s="12">
        <f t="shared" si="11"/>
        <v>12</v>
      </c>
    </row>
    <row r="130" customHeight="1" spans="1:22">
      <c r="A130" s="12">
        <f t="shared" si="12"/>
        <v>125</v>
      </c>
      <c r="B130" s="12"/>
      <c r="C130" s="34" t="s">
        <v>416</v>
      </c>
      <c r="D130" s="13" t="s">
        <v>36</v>
      </c>
      <c r="E130" s="33" t="s">
        <v>417</v>
      </c>
      <c r="F130" s="33" t="s">
        <v>418</v>
      </c>
      <c r="G130" s="12" t="s">
        <v>362</v>
      </c>
      <c r="H130" s="28">
        <v>7089</v>
      </c>
      <c r="I130" s="36">
        <f t="shared" si="13"/>
        <v>7089</v>
      </c>
      <c r="J130" s="16">
        <f t="shared" si="8"/>
        <v>1134.24</v>
      </c>
      <c r="K130" s="16">
        <f t="shared" si="14"/>
        <v>638.01</v>
      </c>
      <c r="L130" s="16">
        <f t="shared" si="15"/>
        <v>35.45</v>
      </c>
      <c r="M130" s="16">
        <f t="shared" si="9"/>
        <v>1807.7</v>
      </c>
      <c r="N130" s="37">
        <f t="shared" si="16"/>
        <v>567.12</v>
      </c>
      <c r="O130" s="37">
        <f t="shared" si="17"/>
        <v>141.78</v>
      </c>
      <c r="P130" s="37">
        <f t="shared" si="18"/>
        <v>35.45</v>
      </c>
      <c r="Q130" s="13">
        <f t="shared" si="19"/>
        <v>744.35</v>
      </c>
      <c r="R130" s="21">
        <v>1</v>
      </c>
      <c r="S130" s="16">
        <f t="shared" si="10"/>
        <v>2552.05</v>
      </c>
      <c r="T130" s="23" t="s">
        <v>100</v>
      </c>
      <c r="U130" s="23">
        <v>45047</v>
      </c>
      <c r="V130" s="12">
        <f t="shared" si="11"/>
        <v>11</v>
      </c>
    </row>
    <row r="131" customHeight="1" spans="1:22">
      <c r="A131" s="12">
        <f t="shared" si="12"/>
        <v>126</v>
      </c>
      <c r="B131" s="12"/>
      <c r="C131" s="34" t="s">
        <v>419</v>
      </c>
      <c r="D131" s="13" t="s">
        <v>31</v>
      </c>
      <c r="E131" s="33" t="s">
        <v>420</v>
      </c>
      <c r="F131" s="33" t="s">
        <v>421</v>
      </c>
      <c r="G131" s="12" t="s">
        <v>362</v>
      </c>
      <c r="H131" s="28">
        <v>4253</v>
      </c>
      <c r="I131" s="36">
        <f t="shared" si="13"/>
        <v>7089</v>
      </c>
      <c r="J131" s="16">
        <f t="shared" si="8"/>
        <v>680.48</v>
      </c>
      <c r="K131" s="16">
        <f t="shared" si="14"/>
        <v>638.01</v>
      </c>
      <c r="L131" s="16">
        <f t="shared" si="15"/>
        <v>21.27</v>
      </c>
      <c r="M131" s="16">
        <f t="shared" si="9"/>
        <v>1339.76</v>
      </c>
      <c r="N131" s="37">
        <f t="shared" si="16"/>
        <v>340.24</v>
      </c>
      <c r="O131" s="37">
        <f t="shared" si="17"/>
        <v>141.78</v>
      </c>
      <c r="P131" s="37">
        <f t="shared" si="18"/>
        <v>21.27</v>
      </c>
      <c r="Q131" s="13">
        <f t="shared" si="19"/>
        <v>503.29</v>
      </c>
      <c r="R131" s="21">
        <v>1</v>
      </c>
      <c r="S131" s="16">
        <f t="shared" si="10"/>
        <v>1843.05</v>
      </c>
      <c r="T131" s="23" t="s">
        <v>422</v>
      </c>
      <c r="U131" s="23">
        <v>45047</v>
      </c>
      <c r="V131" s="12">
        <f t="shared" si="11"/>
        <v>10</v>
      </c>
    </row>
    <row r="132" customHeight="1" spans="1:22">
      <c r="A132" s="12">
        <f t="shared" si="12"/>
        <v>127</v>
      </c>
      <c r="B132" s="12"/>
      <c r="C132" s="34" t="s">
        <v>423</v>
      </c>
      <c r="D132" s="13" t="s">
        <v>36</v>
      </c>
      <c r="E132" s="33" t="s">
        <v>424</v>
      </c>
      <c r="F132" s="33" t="s">
        <v>425</v>
      </c>
      <c r="G132" s="12" t="s">
        <v>362</v>
      </c>
      <c r="H132" s="28">
        <v>4253</v>
      </c>
      <c r="I132" s="36">
        <f t="shared" si="13"/>
        <v>7089</v>
      </c>
      <c r="J132" s="16">
        <f t="shared" si="8"/>
        <v>680.48</v>
      </c>
      <c r="K132" s="16">
        <f t="shared" si="14"/>
        <v>638.01</v>
      </c>
      <c r="L132" s="16">
        <f t="shared" si="15"/>
        <v>21.27</v>
      </c>
      <c r="M132" s="16">
        <f t="shared" si="9"/>
        <v>1339.76</v>
      </c>
      <c r="N132" s="37">
        <f t="shared" si="16"/>
        <v>340.24</v>
      </c>
      <c r="O132" s="37">
        <f t="shared" si="17"/>
        <v>141.78</v>
      </c>
      <c r="P132" s="37">
        <f t="shared" si="18"/>
        <v>21.27</v>
      </c>
      <c r="Q132" s="13">
        <f t="shared" si="19"/>
        <v>503.29</v>
      </c>
      <c r="R132" s="21">
        <v>1</v>
      </c>
      <c r="S132" s="16">
        <f t="shared" si="10"/>
        <v>1843.05</v>
      </c>
      <c r="T132" s="23" t="s">
        <v>422</v>
      </c>
      <c r="U132" s="23">
        <v>45047</v>
      </c>
      <c r="V132" s="12">
        <f t="shared" si="11"/>
        <v>10</v>
      </c>
    </row>
    <row r="133" customHeight="1" spans="1:22">
      <c r="A133" s="12">
        <f t="shared" si="12"/>
        <v>128</v>
      </c>
      <c r="B133" s="12"/>
      <c r="C133" s="34" t="s">
        <v>426</v>
      </c>
      <c r="D133" s="13" t="s">
        <v>31</v>
      </c>
      <c r="E133" s="33" t="s">
        <v>427</v>
      </c>
      <c r="F133" s="33" t="s">
        <v>428</v>
      </c>
      <c r="G133" s="12" t="s">
        <v>362</v>
      </c>
      <c r="H133" s="28">
        <v>4291</v>
      </c>
      <c r="I133" s="36">
        <f t="shared" si="13"/>
        <v>7089</v>
      </c>
      <c r="J133" s="16">
        <f t="shared" si="8"/>
        <v>686.56</v>
      </c>
      <c r="K133" s="16">
        <f t="shared" si="14"/>
        <v>638.01</v>
      </c>
      <c r="L133" s="16">
        <f t="shared" si="15"/>
        <v>21.46</v>
      </c>
      <c r="M133" s="16">
        <f t="shared" si="9"/>
        <v>1346.03</v>
      </c>
      <c r="N133" s="37">
        <f t="shared" si="16"/>
        <v>343.28</v>
      </c>
      <c r="O133" s="37">
        <f t="shared" si="17"/>
        <v>141.78</v>
      </c>
      <c r="P133" s="37">
        <f t="shared" si="18"/>
        <v>21.46</v>
      </c>
      <c r="Q133" s="13">
        <f t="shared" si="19"/>
        <v>506.52</v>
      </c>
      <c r="R133" s="21">
        <v>1</v>
      </c>
      <c r="S133" s="16">
        <f t="shared" si="10"/>
        <v>1852.55</v>
      </c>
      <c r="T133" s="23" t="s">
        <v>415</v>
      </c>
      <c r="U133" s="23">
        <v>45047</v>
      </c>
      <c r="V133" s="12">
        <f t="shared" si="11"/>
        <v>12</v>
      </c>
    </row>
    <row r="134" customHeight="1" spans="1:22">
      <c r="A134" s="12">
        <f t="shared" si="12"/>
        <v>129</v>
      </c>
      <c r="B134" s="12"/>
      <c r="C134" s="34" t="s">
        <v>429</v>
      </c>
      <c r="D134" s="13" t="s">
        <v>31</v>
      </c>
      <c r="E134" s="33" t="s">
        <v>430</v>
      </c>
      <c r="F134" s="33" t="s">
        <v>431</v>
      </c>
      <c r="G134" s="12" t="s">
        <v>362</v>
      </c>
      <c r="H134" s="28">
        <v>5830</v>
      </c>
      <c r="I134" s="36">
        <f t="shared" si="13"/>
        <v>7089</v>
      </c>
      <c r="J134" s="16">
        <f t="shared" ref="J134:J138" si="20">ROUND(H134*16%,2)</f>
        <v>932.8</v>
      </c>
      <c r="K134" s="16">
        <f t="shared" si="14"/>
        <v>638.01</v>
      </c>
      <c r="L134" s="16">
        <f t="shared" si="15"/>
        <v>29.15</v>
      </c>
      <c r="M134" s="16">
        <f t="shared" ref="M134:M160" si="21">ROUND(J134+K134+L134,2)</f>
        <v>1599.96</v>
      </c>
      <c r="N134" s="37">
        <f t="shared" si="16"/>
        <v>466.4</v>
      </c>
      <c r="O134" s="37">
        <f t="shared" si="17"/>
        <v>141.78</v>
      </c>
      <c r="P134" s="37">
        <f t="shared" si="18"/>
        <v>29.15</v>
      </c>
      <c r="Q134" s="13">
        <f t="shared" si="19"/>
        <v>637.33</v>
      </c>
      <c r="R134" s="21">
        <v>1</v>
      </c>
      <c r="S134" s="16">
        <f t="shared" ref="S134:S140" si="22">ROUND((M134+Q134)*R134,2)</f>
        <v>2237.29</v>
      </c>
      <c r="T134" s="23" t="s">
        <v>422</v>
      </c>
      <c r="U134" s="23">
        <v>45047</v>
      </c>
      <c r="V134" s="12">
        <f t="shared" ref="V134:V160" si="23">DATEDIF(T134,U134,"M")+1</f>
        <v>10</v>
      </c>
    </row>
    <row r="135" customHeight="1" spans="1:22">
      <c r="A135" s="12">
        <f t="shared" si="12"/>
        <v>130</v>
      </c>
      <c r="B135" s="12"/>
      <c r="C135" s="34" t="s">
        <v>432</v>
      </c>
      <c r="D135" s="13" t="s">
        <v>31</v>
      </c>
      <c r="E135" s="33" t="s">
        <v>433</v>
      </c>
      <c r="F135" s="33" t="s">
        <v>434</v>
      </c>
      <c r="G135" s="12" t="s">
        <v>362</v>
      </c>
      <c r="H135" s="28">
        <v>4339</v>
      </c>
      <c r="I135" s="36">
        <f t="shared" si="13"/>
        <v>7089</v>
      </c>
      <c r="J135" s="16">
        <f t="shared" si="20"/>
        <v>694.24</v>
      </c>
      <c r="K135" s="16">
        <f t="shared" si="14"/>
        <v>638.01</v>
      </c>
      <c r="L135" s="16">
        <f t="shared" si="15"/>
        <v>21.7</v>
      </c>
      <c r="M135" s="16">
        <f t="shared" si="21"/>
        <v>1353.95</v>
      </c>
      <c r="N135" s="37">
        <f t="shared" si="16"/>
        <v>347.12</v>
      </c>
      <c r="O135" s="37">
        <f t="shared" si="17"/>
        <v>141.78</v>
      </c>
      <c r="P135" s="37">
        <f t="shared" si="18"/>
        <v>21.7</v>
      </c>
      <c r="Q135" s="13">
        <f t="shared" si="19"/>
        <v>510.6</v>
      </c>
      <c r="R135" s="21">
        <v>1</v>
      </c>
      <c r="S135" s="16">
        <f t="shared" si="22"/>
        <v>1864.55</v>
      </c>
      <c r="T135" s="23" t="s">
        <v>422</v>
      </c>
      <c r="U135" s="23">
        <v>45047</v>
      </c>
      <c r="V135" s="12">
        <f t="shared" si="23"/>
        <v>10</v>
      </c>
    </row>
    <row r="136" customHeight="1" spans="1:22">
      <c r="A136" s="12">
        <f t="shared" si="12"/>
        <v>131</v>
      </c>
      <c r="B136" s="12"/>
      <c r="C136" s="34" t="s">
        <v>435</v>
      </c>
      <c r="D136" s="13" t="s">
        <v>36</v>
      </c>
      <c r="E136" s="33" t="s">
        <v>436</v>
      </c>
      <c r="F136" s="33" t="s">
        <v>437</v>
      </c>
      <c r="G136" s="12" t="s">
        <v>362</v>
      </c>
      <c r="H136" s="28">
        <v>4977</v>
      </c>
      <c r="I136" s="36">
        <f t="shared" si="13"/>
        <v>7089</v>
      </c>
      <c r="J136" s="16">
        <f t="shared" si="20"/>
        <v>796.32</v>
      </c>
      <c r="K136" s="16">
        <f t="shared" si="14"/>
        <v>638.01</v>
      </c>
      <c r="L136" s="16">
        <f t="shared" si="15"/>
        <v>24.89</v>
      </c>
      <c r="M136" s="16">
        <f t="shared" si="21"/>
        <v>1459.22</v>
      </c>
      <c r="N136" s="37">
        <f t="shared" si="16"/>
        <v>398.16</v>
      </c>
      <c r="O136" s="37">
        <f t="shared" si="17"/>
        <v>141.78</v>
      </c>
      <c r="P136" s="37">
        <f t="shared" si="18"/>
        <v>24.89</v>
      </c>
      <c r="Q136" s="13">
        <f t="shared" si="19"/>
        <v>564.83</v>
      </c>
      <c r="R136" s="21">
        <v>1</v>
      </c>
      <c r="S136" s="16">
        <f t="shared" si="22"/>
        <v>2024.05</v>
      </c>
      <c r="T136" s="23" t="s">
        <v>438</v>
      </c>
      <c r="U136" s="23">
        <v>45047</v>
      </c>
      <c r="V136" s="12">
        <f t="shared" si="23"/>
        <v>6</v>
      </c>
    </row>
    <row r="137" customHeight="1" spans="1:22">
      <c r="A137" s="12">
        <f t="shared" si="12"/>
        <v>132</v>
      </c>
      <c r="B137" s="12"/>
      <c r="C137" s="34" t="s">
        <v>439</v>
      </c>
      <c r="D137" s="13" t="s">
        <v>36</v>
      </c>
      <c r="E137" s="33" t="s">
        <v>440</v>
      </c>
      <c r="F137" s="33" t="s">
        <v>414</v>
      </c>
      <c r="G137" s="12" t="s">
        <v>362</v>
      </c>
      <c r="H137" s="28">
        <v>5000</v>
      </c>
      <c r="I137" s="36">
        <v>7089</v>
      </c>
      <c r="J137" s="16">
        <f t="shared" si="20"/>
        <v>800</v>
      </c>
      <c r="K137" s="16">
        <f t="shared" si="14"/>
        <v>638.01</v>
      </c>
      <c r="L137" s="16">
        <f t="shared" si="15"/>
        <v>25</v>
      </c>
      <c r="M137" s="16">
        <f t="shared" si="21"/>
        <v>1463.01</v>
      </c>
      <c r="N137" s="37">
        <f t="shared" si="16"/>
        <v>400</v>
      </c>
      <c r="O137" s="37">
        <f t="shared" si="17"/>
        <v>141.78</v>
      </c>
      <c r="P137" s="37">
        <f t="shared" si="18"/>
        <v>25</v>
      </c>
      <c r="Q137" s="13">
        <f t="shared" si="19"/>
        <v>566.78</v>
      </c>
      <c r="R137" s="21">
        <v>1</v>
      </c>
      <c r="S137" s="16">
        <f t="shared" si="22"/>
        <v>2029.79</v>
      </c>
      <c r="T137" s="23" t="s">
        <v>441</v>
      </c>
      <c r="U137" s="23">
        <v>45047</v>
      </c>
      <c r="V137" s="12">
        <f t="shared" si="23"/>
        <v>3</v>
      </c>
    </row>
    <row r="138" customHeight="1" spans="1:22">
      <c r="A138" s="12">
        <f t="shared" si="12"/>
        <v>133</v>
      </c>
      <c r="B138" s="12"/>
      <c r="C138" s="34" t="s">
        <v>442</v>
      </c>
      <c r="D138" s="13" t="s">
        <v>36</v>
      </c>
      <c r="E138" s="33" t="s">
        <v>443</v>
      </c>
      <c r="F138" s="33" t="s">
        <v>444</v>
      </c>
      <c r="G138" s="12" t="s">
        <v>362</v>
      </c>
      <c r="H138" s="28">
        <v>5000</v>
      </c>
      <c r="I138" s="36">
        <f t="shared" ref="I138:I140" si="24">IF(H138&lt;7089,7089,H138)</f>
        <v>7089</v>
      </c>
      <c r="J138" s="16">
        <f t="shared" si="20"/>
        <v>800</v>
      </c>
      <c r="K138" s="16">
        <f t="shared" si="14"/>
        <v>638.01</v>
      </c>
      <c r="L138" s="16">
        <f t="shared" si="15"/>
        <v>25</v>
      </c>
      <c r="M138" s="16">
        <f t="shared" si="21"/>
        <v>1463.01</v>
      </c>
      <c r="N138" s="37">
        <f t="shared" si="16"/>
        <v>400</v>
      </c>
      <c r="O138" s="37">
        <f t="shared" si="17"/>
        <v>141.78</v>
      </c>
      <c r="P138" s="37">
        <f t="shared" si="18"/>
        <v>25</v>
      </c>
      <c r="Q138" s="13">
        <f t="shared" si="19"/>
        <v>566.78</v>
      </c>
      <c r="R138" s="21">
        <v>1</v>
      </c>
      <c r="S138" s="16">
        <f t="shared" si="22"/>
        <v>2029.79</v>
      </c>
      <c r="T138" s="23" t="s">
        <v>445</v>
      </c>
      <c r="U138" s="23">
        <v>45047</v>
      </c>
      <c r="V138" s="12">
        <f t="shared" si="23"/>
        <v>4</v>
      </c>
    </row>
    <row r="139" customHeight="1" spans="1:22">
      <c r="A139" s="12">
        <f t="shared" si="12"/>
        <v>134</v>
      </c>
      <c r="B139" s="12"/>
      <c r="C139" s="33" t="s">
        <v>446</v>
      </c>
      <c r="D139" s="13" t="s">
        <v>36</v>
      </c>
      <c r="E139" s="33" t="s">
        <v>447</v>
      </c>
      <c r="F139" s="33" t="s">
        <v>448</v>
      </c>
      <c r="G139" s="12" t="s">
        <v>362</v>
      </c>
      <c r="H139" s="28">
        <v>5000</v>
      </c>
      <c r="I139" s="36">
        <f t="shared" si="24"/>
        <v>7089</v>
      </c>
      <c r="J139" s="16">
        <v>800</v>
      </c>
      <c r="K139" s="16">
        <f t="shared" si="14"/>
        <v>638.01</v>
      </c>
      <c r="L139" s="16">
        <f t="shared" si="15"/>
        <v>25</v>
      </c>
      <c r="M139" s="16">
        <f t="shared" si="21"/>
        <v>1463.01</v>
      </c>
      <c r="N139" s="37">
        <f t="shared" si="16"/>
        <v>400</v>
      </c>
      <c r="O139" s="37">
        <f t="shared" si="17"/>
        <v>141.78</v>
      </c>
      <c r="P139" s="37">
        <f t="shared" si="18"/>
        <v>25</v>
      </c>
      <c r="Q139" s="13">
        <f t="shared" si="19"/>
        <v>566.78</v>
      </c>
      <c r="R139" s="21">
        <v>1</v>
      </c>
      <c r="S139" s="16">
        <f t="shared" si="22"/>
        <v>2029.79</v>
      </c>
      <c r="T139" s="23" t="s">
        <v>449</v>
      </c>
      <c r="U139" s="23" t="s">
        <v>449</v>
      </c>
      <c r="V139" s="12">
        <f t="shared" si="23"/>
        <v>1</v>
      </c>
    </row>
    <row r="140" customHeight="1" spans="1:22">
      <c r="A140" s="12">
        <f t="shared" si="12"/>
        <v>135</v>
      </c>
      <c r="B140" s="12"/>
      <c r="C140" s="33" t="s">
        <v>450</v>
      </c>
      <c r="D140" s="13" t="s">
        <v>31</v>
      </c>
      <c r="E140" s="33" t="s">
        <v>451</v>
      </c>
      <c r="F140" s="33" t="s">
        <v>452</v>
      </c>
      <c r="G140" s="12" t="s">
        <v>362</v>
      </c>
      <c r="H140" s="28">
        <v>5000</v>
      </c>
      <c r="I140" s="36">
        <f t="shared" si="24"/>
        <v>7089</v>
      </c>
      <c r="J140" s="16">
        <v>800</v>
      </c>
      <c r="K140" s="16">
        <f t="shared" si="14"/>
        <v>638.01</v>
      </c>
      <c r="L140" s="16">
        <f t="shared" si="15"/>
        <v>25</v>
      </c>
      <c r="M140" s="16">
        <f t="shared" si="21"/>
        <v>1463.01</v>
      </c>
      <c r="N140" s="37">
        <f t="shared" si="16"/>
        <v>400</v>
      </c>
      <c r="O140" s="37">
        <f t="shared" si="17"/>
        <v>141.78</v>
      </c>
      <c r="P140" s="37">
        <f t="shared" si="18"/>
        <v>25</v>
      </c>
      <c r="Q140" s="13">
        <f t="shared" si="19"/>
        <v>566.78</v>
      </c>
      <c r="R140" s="21">
        <v>1</v>
      </c>
      <c r="S140" s="16">
        <f t="shared" si="22"/>
        <v>2029.79</v>
      </c>
      <c r="T140" s="23" t="s">
        <v>449</v>
      </c>
      <c r="U140" s="23" t="s">
        <v>449</v>
      </c>
      <c r="V140" s="12">
        <f t="shared" si="23"/>
        <v>1</v>
      </c>
    </row>
    <row r="141" customHeight="1" spans="1:22">
      <c r="A141" s="12">
        <f t="shared" si="12"/>
        <v>136</v>
      </c>
      <c r="B141" s="12" t="s">
        <v>116</v>
      </c>
      <c r="C141" s="34" t="s">
        <v>453</v>
      </c>
      <c r="D141" s="13" t="s">
        <v>36</v>
      </c>
      <c r="E141" s="33" t="s">
        <v>454</v>
      </c>
      <c r="F141" s="33" t="s">
        <v>455</v>
      </c>
      <c r="G141" s="12" t="s">
        <v>362</v>
      </c>
      <c r="H141" s="28">
        <v>6865</v>
      </c>
      <c r="I141" s="36">
        <v>7089</v>
      </c>
      <c r="J141" s="16">
        <f t="shared" ref="J141:J160" si="25">ROUND(H141*16%,2)</f>
        <v>1098.4</v>
      </c>
      <c r="K141" s="16">
        <f t="shared" si="14"/>
        <v>638.01</v>
      </c>
      <c r="L141" s="16">
        <f t="shared" si="15"/>
        <v>34.33</v>
      </c>
      <c r="M141" s="16">
        <f t="shared" si="21"/>
        <v>1770.74</v>
      </c>
      <c r="N141" s="37">
        <f t="shared" si="16"/>
        <v>549.2</v>
      </c>
      <c r="O141" s="37">
        <f t="shared" si="17"/>
        <v>141.78</v>
      </c>
      <c r="P141" s="37">
        <f t="shared" si="18"/>
        <v>34.33</v>
      </c>
      <c r="Q141" s="13">
        <f t="shared" si="19"/>
        <v>725.31</v>
      </c>
      <c r="R141" s="21">
        <v>1</v>
      </c>
      <c r="S141" s="16">
        <f>ROUND((Q141+M141)*R141,2)</f>
        <v>2496.05</v>
      </c>
      <c r="T141" s="23">
        <v>45017</v>
      </c>
      <c r="U141" s="23">
        <v>45047</v>
      </c>
      <c r="V141" s="12">
        <f t="shared" si="23"/>
        <v>2</v>
      </c>
    </row>
    <row r="142" customHeight="1" spans="1:22">
      <c r="A142" s="12">
        <f t="shared" si="12"/>
        <v>137</v>
      </c>
      <c r="B142" s="12" t="s">
        <v>219</v>
      </c>
      <c r="C142" s="34" t="s">
        <v>456</v>
      </c>
      <c r="D142" s="13" t="s">
        <v>31</v>
      </c>
      <c r="E142" s="33" t="s">
        <v>457</v>
      </c>
      <c r="F142" s="33" t="s">
        <v>458</v>
      </c>
      <c r="G142" s="12" t="s">
        <v>362</v>
      </c>
      <c r="H142" s="28">
        <v>4983</v>
      </c>
      <c r="I142" s="36">
        <f t="shared" ref="I142:I151" si="26">IF(H142&lt;7089,7089,H142)</f>
        <v>7089</v>
      </c>
      <c r="J142" s="16">
        <f t="shared" si="25"/>
        <v>797.28</v>
      </c>
      <c r="K142" s="16">
        <f t="shared" si="14"/>
        <v>638.01</v>
      </c>
      <c r="L142" s="16">
        <f t="shared" si="15"/>
        <v>24.92</v>
      </c>
      <c r="M142" s="16">
        <f t="shared" si="21"/>
        <v>1460.21</v>
      </c>
      <c r="N142" s="37">
        <f t="shared" si="16"/>
        <v>398.64</v>
      </c>
      <c r="O142" s="37">
        <f t="shared" si="17"/>
        <v>141.78</v>
      </c>
      <c r="P142" s="37">
        <f t="shared" si="18"/>
        <v>24.92</v>
      </c>
      <c r="Q142" s="13">
        <f t="shared" si="19"/>
        <v>565.34</v>
      </c>
      <c r="R142" s="21">
        <v>1</v>
      </c>
      <c r="S142" s="16">
        <f t="shared" ref="S142:S160" si="27">ROUND((M142+Q142)*R142,2)</f>
        <v>2025.55</v>
      </c>
      <c r="T142" s="23" t="s">
        <v>227</v>
      </c>
      <c r="U142" s="23">
        <v>45047</v>
      </c>
      <c r="V142" s="12">
        <f t="shared" si="23"/>
        <v>22</v>
      </c>
    </row>
    <row r="143" customHeight="1" spans="1:22">
      <c r="A143" s="12">
        <f t="shared" si="12"/>
        <v>138</v>
      </c>
      <c r="B143" s="12"/>
      <c r="C143" s="34" t="s">
        <v>459</v>
      </c>
      <c r="D143" s="13" t="s">
        <v>36</v>
      </c>
      <c r="E143" s="33" t="s">
        <v>460</v>
      </c>
      <c r="F143" s="33" t="s">
        <v>461</v>
      </c>
      <c r="G143" s="12" t="s">
        <v>362</v>
      </c>
      <c r="H143" s="28">
        <v>7089</v>
      </c>
      <c r="I143" s="36">
        <f t="shared" si="26"/>
        <v>7089</v>
      </c>
      <c r="J143" s="16">
        <f t="shared" si="25"/>
        <v>1134.24</v>
      </c>
      <c r="K143" s="16">
        <f t="shared" si="14"/>
        <v>638.01</v>
      </c>
      <c r="L143" s="16">
        <f t="shared" si="15"/>
        <v>35.45</v>
      </c>
      <c r="M143" s="16">
        <f t="shared" si="21"/>
        <v>1807.7</v>
      </c>
      <c r="N143" s="37">
        <f t="shared" si="16"/>
        <v>567.12</v>
      </c>
      <c r="O143" s="37">
        <f t="shared" si="17"/>
        <v>141.78</v>
      </c>
      <c r="P143" s="37">
        <f t="shared" si="18"/>
        <v>35.45</v>
      </c>
      <c r="Q143" s="13">
        <f t="shared" si="19"/>
        <v>744.35</v>
      </c>
      <c r="R143" s="21">
        <v>1</v>
      </c>
      <c r="S143" s="16">
        <f t="shared" si="27"/>
        <v>2552.05</v>
      </c>
      <c r="T143" s="23" t="s">
        <v>462</v>
      </c>
      <c r="U143" s="23">
        <v>45047</v>
      </c>
      <c r="V143" s="12">
        <f t="shared" si="23"/>
        <v>35</v>
      </c>
    </row>
    <row r="144" customHeight="1" spans="1:22">
      <c r="A144" s="12">
        <f t="shared" si="12"/>
        <v>139</v>
      </c>
      <c r="B144" s="12"/>
      <c r="C144" s="34" t="s">
        <v>463</v>
      </c>
      <c r="D144" s="13" t="s">
        <v>31</v>
      </c>
      <c r="E144" s="33" t="s">
        <v>464</v>
      </c>
      <c r="F144" s="33" t="s">
        <v>465</v>
      </c>
      <c r="G144" s="12" t="s">
        <v>362</v>
      </c>
      <c r="H144" s="28">
        <v>4253</v>
      </c>
      <c r="I144" s="36">
        <v>7089</v>
      </c>
      <c r="J144" s="16">
        <f t="shared" si="25"/>
        <v>680.48</v>
      </c>
      <c r="K144" s="16">
        <f t="shared" si="14"/>
        <v>638.01</v>
      </c>
      <c r="L144" s="16">
        <f t="shared" si="15"/>
        <v>21.27</v>
      </c>
      <c r="M144" s="16">
        <f t="shared" si="21"/>
        <v>1339.76</v>
      </c>
      <c r="N144" s="37">
        <f t="shared" si="16"/>
        <v>340.24</v>
      </c>
      <c r="O144" s="37">
        <f t="shared" si="17"/>
        <v>141.78</v>
      </c>
      <c r="P144" s="37">
        <f t="shared" si="18"/>
        <v>21.27</v>
      </c>
      <c r="Q144" s="13">
        <f t="shared" si="19"/>
        <v>503.29</v>
      </c>
      <c r="R144" s="21">
        <v>1</v>
      </c>
      <c r="S144" s="16">
        <f t="shared" si="27"/>
        <v>1843.05</v>
      </c>
      <c r="T144" s="23" t="s">
        <v>466</v>
      </c>
      <c r="U144" s="23">
        <v>45047</v>
      </c>
      <c r="V144" s="12">
        <f t="shared" si="23"/>
        <v>9</v>
      </c>
    </row>
    <row r="145" customHeight="1" spans="1:22">
      <c r="A145" s="12">
        <f t="shared" si="12"/>
        <v>140</v>
      </c>
      <c r="B145" s="12"/>
      <c r="C145" s="34" t="s">
        <v>467</v>
      </c>
      <c r="D145" s="13" t="s">
        <v>31</v>
      </c>
      <c r="E145" s="33" t="s">
        <v>468</v>
      </c>
      <c r="F145" s="33" t="s">
        <v>469</v>
      </c>
      <c r="G145" s="12" t="s">
        <v>362</v>
      </c>
      <c r="H145" s="28">
        <v>5136</v>
      </c>
      <c r="I145" s="36">
        <f t="shared" ref="I145:I151" si="28">IF(H145&lt;7089,7089,H145)</f>
        <v>7089</v>
      </c>
      <c r="J145" s="16">
        <f t="shared" si="25"/>
        <v>821.76</v>
      </c>
      <c r="K145" s="16">
        <f t="shared" si="14"/>
        <v>638.01</v>
      </c>
      <c r="L145" s="16">
        <f t="shared" si="15"/>
        <v>25.68</v>
      </c>
      <c r="M145" s="16">
        <f t="shared" si="21"/>
        <v>1485.45</v>
      </c>
      <c r="N145" s="37">
        <f t="shared" si="16"/>
        <v>410.88</v>
      </c>
      <c r="O145" s="37">
        <f t="shared" si="17"/>
        <v>141.78</v>
      </c>
      <c r="P145" s="37">
        <f t="shared" si="18"/>
        <v>25.68</v>
      </c>
      <c r="Q145" s="13">
        <f t="shared" si="19"/>
        <v>578.34</v>
      </c>
      <c r="R145" s="21">
        <v>1</v>
      </c>
      <c r="S145" s="16">
        <f t="shared" si="27"/>
        <v>2063.79</v>
      </c>
      <c r="T145" s="23" t="s">
        <v>470</v>
      </c>
      <c r="U145" s="23">
        <v>45047</v>
      </c>
      <c r="V145" s="12">
        <f t="shared" si="23"/>
        <v>19</v>
      </c>
    </row>
    <row r="146" customHeight="1" spans="1:22">
      <c r="A146" s="12">
        <f t="shared" si="12"/>
        <v>141</v>
      </c>
      <c r="B146" s="12"/>
      <c r="C146" s="12" t="s">
        <v>471</v>
      </c>
      <c r="D146" s="34" t="s">
        <v>36</v>
      </c>
      <c r="E146" s="13" t="s">
        <v>472</v>
      </c>
      <c r="F146" s="13" t="s">
        <v>473</v>
      </c>
      <c r="G146" s="12" t="s">
        <v>362</v>
      </c>
      <c r="H146" s="28">
        <v>7089</v>
      </c>
      <c r="I146" s="36">
        <f t="shared" si="28"/>
        <v>7089</v>
      </c>
      <c r="J146" s="43">
        <f t="shared" si="25"/>
        <v>1134.24</v>
      </c>
      <c r="K146" s="16">
        <f t="shared" si="14"/>
        <v>638.01</v>
      </c>
      <c r="L146" s="16">
        <f t="shared" si="15"/>
        <v>35.45</v>
      </c>
      <c r="M146" s="16">
        <f t="shared" si="21"/>
        <v>1807.7</v>
      </c>
      <c r="N146" s="37">
        <f t="shared" si="16"/>
        <v>567.12</v>
      </c>
      <c r="O146" s="37">
        <f t="shared" si="17"/>
        <v>141.78</v>
      </c>
      <c r="P146" s="37">
        <f t="shared" si="18"/>
        <v>35.45</v>
      </c>
      <c r="Q146" s="16">
        <f t="shared" si="19"/>
        <v>744.35</v>
      </c>
      <c r="R146" s="21">
        <v>1</v>
      </c>
      <c r="S146" s="16">
        <f t="shared" si="27"/>
        <v>2552.05</v>
      </c>
      <c r="T146" s="47" t="s">
        <v>470</v>
      </c>
      <c r="U146" s="23">
        <v>45047</v>
      </c>
      <c r="V146" s="12">
        <f t="shared" si="23"/>
        <v>19</v>
      </c>
    </row>
    <row r="147" customHeight="1" spans="1:22">
      <c r="A147" s="12">
        <f t="shared" si="12"/>
        <v>142</v>
      </c>
      <c r="B147" s="12"/>
      <c r="C147" s="12" t="s">
        <v>474</v>
      </c>
      <c r="D147" s="34" t="s">
        <v>36</v>
      </c>
      <c r="E147" s="13" t="s">
        <v>475</v>
      </c>
      <c r="F147" s="13" t="s">
        <v>476</v>
      </c>
      <c r="G147" s="12" t="s">
        <v>362</v>
      </c>
      <c r="H147" s="28">
        <v>5216</v>
      </c>
      <c r="I147" s="36">
        <f t="shared" si="28"/>
        <v>7089</v>
      </c>
      <c r="J147" s="43">
        <f t="shared" si="25"/>
        <v>834.56</v>
      </c>
      <c r="K147" s="16">
        <f t="shared" si="14"/>
        <v>638.01</v>
      </c>
      <c r="L147" s="16">
        <f t="shared" si="15"/>
        <v>26.08</v>
      </c>
      <c r="M147" s="16">
        <f t="shared" si="21"/>
        <v>1498.65</v>
      </c>
      <c r="N147" s="37">
        <f t="shared" si="16"/>
        <v>417.28</v>
      </c>
      <c r="O147" s="37">
        <f t="shared" si="17"/>
        <v>141.78</v>
      </c>
      <c r="P147" s="37">
        <f t="shared" si="18"/>
        <v>26.08</v>
      </c>
      <c r="Q147" s="16">
        <f t="shared" si="19"/>
        <v>585.14</v>
      </c>
      <c r="R147" s="21">
        <v>1</v>
      </c>
      <c r="S147" s="16">
        <f t="shared" si="27"/>
        <v>2083.79</v>
      </c>
      <c r="T147" s="47" t="s">
        <v>470</v>
      </c>
      <c r="U147" s="23">
        <v>45047</v>
      </c>
      <c r="V147" s="12">
        <f t="shared" si="23"/>
        <v>19</v>
      </c>
    </row>
    <row r="148" customHeight="1" spans="1:22">
      <c r="A148" s="12">
        <f t="shared" si="12"/>
        <v>143</v>
      </c>
      <c r="B148" s="12"/>
      <c r="C148" s="14" t="s">
        <v>477</v>
      </c>
      <c r="D148" s="13" t="s">
        <v>36</v>
      </c>
      <c r="E148" s="14" t="s">
        <v>478</v>
      </c>
      <c r="F148" s="13" t="s">
        <v>479</v>
      </c>
      <c r="G148" s="12" t="s">
        <v>362</v>
      </c>
      <c r="H148" s="28">
        <v>4948</v>
      </c>
      <c r="I148" s="36">
        <f t="shared" si="28"/>
        <v>7089</v>
      </c>
      <c r="J148" s="43">
        <f t="shared" si="25"/>
        <v>791.68</v>
      </c>
      <c r="K148" s="16">
        <f t="shared" si="14"/>
        <v>638.01</v>
      </c>
      <c r="L148" s="16">
        <f t="shared" si="15"/>
        <v>24.74</v>
      </c>
      <c r="M148" s="16">
        <f t="shared" si="21"/>
        <v>1454.43</v>
      </c>
      <c r="N148" s="37">
        <f t="shared" si="16"/>
        <v>395.84</v>
      </c>
      <c r="O148" s="37">
        <f t="shared" si="17"/>
        <v>141.78</v>
      </c>
      <c r="P148" s="37">
        <f t="shared" si="18"/>
        <v>24.74</v>
      </c>
      <c r="Q148" s="16">
        <f t="shared" si="19"/>
        <v>562.36</v>
      </c>
      <c r="R148" s="21">
        <v>1</v>
      </c>
      <c r="S148" s="16">
        <f t="shared" si="27"/>
        <v>2016.79</v>
      </c>
      <c r="T148" s="47" t="s">
        <v>415</v>
      </c>
      <c r="U148" s="23">
        <v>45047</v>
      </c>
      <c r="V148" s="12">
        <f t="shared" si="23"/>
        <v>12</v>
      </c>
    </row>
    <row r="149" customHeight="1" spans="1:22">
      <c r="A149" s="12">
        <f t="shared" si="12"/>
        <v>144</v>
      </c>
      <c r="B149" s="12"/>
      <c r="C149" s="14" t="s">
        <v>480</v>
      </c>
      <c r="D149" s="34" t="s">
        <v>36</v>
      </c>
      <c r="E149" s="13" t="s">
        <v>481</v>
      </c>
      <c r="F149" s="13" t="s">
        <v>482</v>
      </c>
      <c r="G149" s="12" t="s">
        <v>362</v>
      </c>
      <c r="H149" s="28">
        <v>4381</v>
      </c>
      <c r="I149" s="36">
        <f t="shared" si="28"/>
        <v>7089</v>
      </c>
      <c r="J149" s="43">
        <f t="shared" si="25"/>
        <v>700.96</v>
      </c>
      <c r="K149" s="16">
        <f t="shared" si="14"/>
        <v>638.01</v>
      </c>
      <c r="L149" s="16">
        <f t="shared" si="15"/>
        <v>21.91</v>
      </c>
      <c r="M149" s="16">
        <f t="shared" si="21"/>
        <v>1360.88</v>
      </c>
      <c r="N149" s="37">
        <f t="shared" si="16"/>
        <v>350.48</v>
      </c>
      <c r="O149" s="37">
        <f t="shared" si="17"/>
        <v>141.78</v>
      </c>
      <c r="P149" s="37">
        <f t="shared" si="18"/>
        <v>21.91</v>
      </c>
      <c r="Q149" s="16">
        <f t="shared" si="19"/>
        <v>514.17</v>
      </c>
      <c r="R149" s="21">
        <v>1</v>
      </c>
      <c r="S149" s="16">
        <f t="shared" si="27"/>
        <v>1875.05</v>
      </c>
      <c r="T149" s="47" t="s">
        <v>100</v>
      </c>
      <c r="U149" s="23">
        <v>45047</v>
      </c>
      <c r="V149" s="12">
        <f t="shared" si="23"/>
        <v>11</v>
      </c>
    </row>
    <row r="150" customHeight="1" spans="1:22">
      <c r="A150" s="12">
        <f t="shared" si="12"/>
        <v>145</v>
      </c>
      <c r="B150" s="12"/>
      <c r="C150" s="14" t="s">
        <v>483</v>
      </c>
      <c r="D150" s="34" t="s">
        <v>36</v>
      </c>
      <c r="E150" s="13" t="s">
        <v>484</v>
      </c>
      <c r="F150" s="13" t="s">
        <v>485</v>
      </c>
      <c r="G150" s="12" t="s">
        <v>362</v>
      </c>
      <c r="H150" s="28">
        <v>4401</v>
      </c>
      <c r="I150" s="36">
        <f t="shared" si="28"/>
        <v>7089</v>
      </c>
      <c r="J150" s="43">
        <f t="shared" si="25"/>
        <v>704.16</v>
      </c>
      <c r="K150" s="16">
        <f t="shared" si="14"/>
        <v>638.01</v>
      </c>
      <c r="L150" s="16">
        <f t="shared" si="15"/>
        <v>22.01</v>
      </c>
      <c r="M150" s="16">
        <f t="shared" si="21"/>
        <v>1364.18</v>
      </c>
      <c r="N150" s="37">
        <f t="shared" si="16"/>
        <v>352.08</v>
      </c>
      <c r="O150" s="37">
        <f t="shared" si="17"/>
        <v>141.78</v>
      </c>
      <c r="P150" s="37">
        <f t="shared" si="18"/>
        <v>22.01</v>
      </c>
      <c r="Q150" s="16">
        <f t="shared" si="19"/>
        <v>515.87</v>
      </c>
      <c r="R150" s="21">
        <v>1</v>
      </c>
      <c r="S150" s="16">
        <f t="shared" si="27"/>
        <v>1880.05</v>
      </c>
      <c r="T150" s="47" t="s">
        <v>100</v>
      </c>
      <c r="U150" s="23">
        <v>45047</v>
      </c>
      <c r="V150" s="12">
        <f t="shared" si="23"/>
        <v>11</v>
      </c>
    </row>
    <row r="151" customHeight="1" spans="1:22">
      <c r="A151" s="12">
        <f t="shared" si="12"/>
        <v>146</v>
      </c>
      <c r="B151" s="12"/>
      <c r="C151" s="14" t="s">
        <v>486</v>
      </c>
      <c r="D151" s="14" t="s">
        <v>31</v>
      </c>
      <c r="E151" s="14" t="s">
        <v>487</v>
      </c>
      <c r="F151" s="14" t="s">
        <v>488</v>
      </c>
      <c r="G151" s="12" t="s">
        <v>362</v>
      </c>
      <c r="H151" s="28">
        <v>4714</v>
      </c>
      <c r="I151" s="36">
        <f t="shared" si="28"/>
        <v>7089</v>
      </c>
      <c r="J151" s="43">
        <f t="shared" si="25"/>
        <v>754.24</v>
      </c>
      <c r="K151" s="16">
        <f t="shared" si="14"/>
        <v>638.01</v>
      </c>
      <c r="L151" s="16">
        <f t="shared" si="15"/>
        <v>23.57</v>
      </c>
      <c r="M151" s="16">
        <f t="shared" si="21"/>
        <v>1415.82</v>
      </c>
      <c r="N151" s="37">
        <f t="shared" si="16"/>
        <v>377.12</v>
      </c>
      <c r="O151" s="37">
        <f t="shared" si="17"/>
        <v>141.78</v>
      </c>
      <c r="P151" s="37">
        <f t="shared" si="18"/>
        <v>23.57</v>
      </c>
      <c r="Q151" s="16">
        <f t="shared" si="19"/>
        <v>542.47</v>
      </c>
      <c r="R151" s="21">
        <v>1</v>
      </c>
      <c r="S151" s="16">
        <f t="shared" si="27"/>
        <v>1958.29</v>
      </c>
      <c r="T151" s="47" t="s">
        <v>489</v>
      </c>
      <c r="U151" s="23">
        <v>45047</v>
      </c>
      <c r="V151" s="12">
        <f t="shared" si="23"/>
        <v>7</v>
      </c>
    </row>
    <row r="152" customHeight="1" spans="1:22">
      <c r="A152" s="12">
        <f t="shared" si="12"/>
        <v>147</v>
      </c>
      <c r="B152" s="12"/>
      <c r="C152" s="14" t="s">
        <v>490</v>
      </c>
      <c r="D152" s="13" t="s">
        <v>36</v>
      </c>
      <c r="E152" s="14" t="s">
        <v>491</v>
      </c>
      <c r="F152" s="13" t="s">
        <v>492</v>
      </c>
      <c r="G152" s="12" t="s">
        <v>362</v>
      </c>
      <c r="H152" s="28">
        <v>5000</v>
      </c>
      <c r="I152" s="36">
        <v>7089</v>
      </c>
      <c r="J152" s="43">
        <f t="shared" si="25"/>
        <v>800</v>
      </c>
      <c r="K152" s="16">
        <f t="shared" si="14"/>
        <v>638.01</v>
      </c>
      <c r="L152" s="16">
        <f t="shared" si="15"/>
        <v>25</v>
      </c>
      <c r="M152" s="16">
        <f t="shared" si="21"/>
        <v>1463.01</v>
      </c>
      <c r="N152" s="37">
        <f t="shared" si="16"/>
        <v>400</v>
      </c>
      <c r="O152" s="37">
        <f t="shared" si="17"/>
        <v>141.78</v>
      </c>
      <c r="P152" s="37">
        <f t="shared" si="18"/>
        <v>25</v>
      </c>
      <c r="Q152" s="16">
        <f t="shared" si="19"/>
        <v>566.78</v>
      </c>
      <c r="R152" s="21">
        <v>1</v>
      </c>
      <c r="S152" s="16">
        <f t="shared" si="27"/>
        <v>2029.79</v>
      </c>
      <c r="T152" s="47" t="s">
        <v>445</v>
      </c>
      <c r="U152" s="23">
        <v>45047</v>
      </c>
      <c r="V152" s="12">
        <f t="shared" si="23"/>
        <v>4</v>
      </c>
    </row>
    <row r="153" customHeight="1" spans="1:22">
      <c r="A153" s="12">
        <f t="shared" si="12"/>
        <v>148</v>
      </c>
      <c r="B153" s="12"/>
      <c r="C153" s="14" t="s">
        <v>493</v>
      </c>
      <c r="D153" s="13" t="s">
        <v>36</v>
      </c>
      <c r="E153" s="13" t="s">
        <v>494</v>
      </c>
      <c r="F153" s="13" t="s">
        <v>495</v>
      </c>
      <c r="G153" s="12" t="s">
        <v>362</v>
      </c>
      <c r="H153" s="28">
        <v>5000</v>
      </c>
      <c r="I153" s="36">
        <v>7089</v>
      </c>
      <c r="J153" s="43">
        <f t="shared" si="25"/>
        <v>800</v>
      </c>
      <c r="K153" s="16">
        <f t="shared" si="14"/>
        <v>638.01</v>
      </c>
      <c r="L153" s="16">
        <f t="shared" si="15"/>
        <v>25</v>
      </c>
      <c r="M153" s="16">
        <f t="shared" si="21"/>
        <v>1463.01</v>
      </c>
      <c r="N153" s="37">
        <f t="shared" si="16"/>
        <v>400</v>
      </c>
      <c r="O153" s="37">
        <f t="shared" si="17"/>
        <v>141.78</v>
      </c>
      <c r="P153" s="37">
        <f t="shared" si="18"/>
        <v>25</v>
      </c>
      <c r="Q153" s="16">
        <f t="shared" si="19"/>
        <v>566.78</v>
      </c>
      <c r="R153" s="21">
        <v>1</v>
      </c>
      <c r="S153" s="16">
        <f t="shared" si="27"/>
        <v>2029.79</v>
      </c>
      <c r="T153" s="47" t="s">
        <v>445</v>
      </c>
      <c r="U153" s="23">
        <v>45047</v>
      </c>
      <c r="V153" s="12">
        <f t="shared" si="23"/>
        <v>4</v>
      </c>
    </row>
    <row r="154" customHeight="1" spans="1:22">
      <c r="A154" s="12">
        <f t="shared" si="12"/>
        <v>149</v>
      </c>
      <c r="B154" s="12"/>
      <c r="C154" s="38" t="s">
        <v>496</v>
      </c>
      <c r="D154" s="39" t="s">
        <v>36</v>
      </c>
      <c r="E154" s="39" t="s">
        <v>497</v>
      </c>
      <c r="F154" s="39" t="s">
        <v>498</v>
      </c>
      <c r="G154" s="40" t="s">
        <v>362</v>
      </c>
      <c r="H154" s="41">
        <v>5000</v>
      </c>
      <c r="I154" s="44">
        <v>7089</v>
      </c>
      <c r="J154" s="45">
        <f t="shared" si="25"/>
        <v>800</v>
      </c>
      <c r="K154" s="16">
        <f t="shared" si="14"/>
        <v>638.01</v>
      </c>
      <c r="L154" s="16">
        <f t="shared" si="15"/>
        <v>25</v>
      </c>
      <c r="M154" s="46">
        <f t="shared" si="21"/>
        <v>1463.01</v>
      </c>
      <c r="N154" s="37">
        <f t="shared" si="16"/>
        <v>400</v>
      </c>
      <c r="O154" s="37">
        <f t="shared" si="17"/>
        <v>141.78</v>
      </c>
      <c r="P154" s="37">
        <f t="shared" si="18"/>
        <v>25</v>
      </c>
      <c r="Q154" s="46">
        <f t="shared" si="19"/>
        <v>566.78</v>
      </c>
      <c r="R154" s="48">
        <v>1</v>
      </c>
      <c r="S154" s="16">
        <f t="shared" si="27"/>
        <v>2029.79</v>
      </c>
      <c r="T154" s="49" t="s">
        <v>445</v>
      </c>
      <c r="U154" s="23">
        <v>45047</v>
      </c>
      <c r="V154" s="40">
        <f t="shared" si="23"/>
        <v>4</v>
      </c>
    </row>
    <row r="155" customHeight="1" spans="1:22">
      <c r="A155" s="12">
        <f t="shared" si="12"/>
        <v>150</v>
      </c>
      <c r="B155" s="12"/>
      <c r="C155" s="12" t="s">
        <v>499</v>
      </c>
      <c r="D155" s="13" t="s">
        <v>31</v>
      </c>
      <c r="E155" s="13" t="s">
        <v>500</v>
      </c>
      <c r="F155" s="13" t="s">
        <v>501</v>
      </c>
      <c r="G155" s="12" t="s">
        <v>362</v>
      </c>
      <c r="H155" s="28">
        <v>4500</v>
      </c>
      <c r="I155" s="36">
        <v>7089</v>
      </c>
      <c r="J155" s="43">
        <f t="shared" si="25"/>
        <v>720</v>
      </c>
      <c r="K155" s="16">
        <f t="shared" si="14"/>
        <v>638.01</v>
      </c>
      <c r="L155" s="16">
        <f t="shared" si="15"/>
        <v>22.5</v>
      </c>
      <c r="M155" s="46">
        <f t="shared" si="21"/>
        <v>1380.51</v>
      </c>
      <c r="N155" s="37">
        <f t="shared" si="16"/>
        <v>360</v>
      </c>
      <c r="O155" s="37">
        <f t="shared" si="17"/>
        <v>141.78</v>
      </c>
      <c r="P155" s="37">
        <f t="shared" si="18"/>
        <v>22.5</v>
      </c>
      <c r="Q155" s="16">
        <f t="shared" si="19"/>
        <v>524.28</v>
      </c>
      <c r="R155" s="21">
        <v>1</v>
      </c>
      <c r="S155" s="16">
        <f t="shared" si="27"/>
        <v>1904.79</v>
      </c>
      <c r="T155" s="23">
        <v>45017</v>
      </c>
      <c r="U155" s="23">
        <v>45047</v>
      </c>
      <c r="V155" s="40">
        <f t="shared" si="23"/>
        <v>2</v>
      </c>
    </row>
    <row r="156" customHeight="1" spans="1:22">
      <c r="A156" s="12">
        <f t="shared" si="12"/>
        <v>151</v>
      </c>
      <c r="B156" s="12"/>
      <c r="C156" s="27" t="s">
        <v>502</v>
      </c>
      <c r="D156" s="13" t="s">
        <v>36</v>
      </c>
      <c r="E156" s="33" t="s">
        <v>503</v>
      </c>
      <c r="F156" s="13" t="s">
        <v>504</v>
      </c>
      <c r="G156" s="12" t="s">
        <v>362</v>
      </c>
      <c r="H156" s="28">
        <v>5000</v>
      </c>
      <c r="I156" s="36">
        <v>7089</v>
      </c>
      <c r="J156" s="43">
        <f t="shared" si="25"/>
        <v>800</v>
      </c>
      <c r="K156" s="16">
        <f t="shared" si="14"/>
        <v>638.01</v>
      </c>
      <c r="L156" s="16">
        <f t="shared" si="15"/>
        <v>25</v>
      </c>
      <c r="M156" s="46">
        <f t="shared" si="21"/>
        <v>1463.01</v>
      </c>
      <c r="N156" s="37">
        <f t="shared" si="16"/>
        <v>400</v>
      </c>
      <c r="O156" s="37">
        <f t="shared" si="17"/>
        <v>141.78</v>
      </c>
      <c r="P156" s="37">
        <f t="shared" si="18"/>
        <v>25</v>
      </c>
      <c r="Q156" s="16">
        <f t="shared" si="19"/>
        <v>566.78</v>
      </c>
      <c r="R156" s="21">
        <v>1</v>
      </c>
      <c r="S156" s="16">
        <f t="shared" si="27"/>
        <v>2029.79</v>
      </c>
      <c r="T156" s="23">
        <v>45017</v>
      </c>
      <c r="U156" s="23">
        <v>45047</v>
      </c>
      <c r="V156" s="40">
        <f t="shared" si="23"/>
        <v>2</v>
      </c>
    </row>
    <row r="157" customHeight="1" spans="1:22">
      <c r="A157" s="12">
        <f t="shared" si="12"/>
        <v>152</v>
      </c>
      <c r="B157" s="12"/>
      <c r="C157" s="27" t="s">
        <v>505</v>
      </c>
      <c r="D157" s="13" t="s">
        <v>31</v>
      </c>
      <c r="E157" s="33" t="s">
        <v>506</v>
      </c>
      <c r="F157" s="42" t="s">
        <v>507</v>
      </c>
      <c r="G157" s="12" t="s">
        <v>362</v>
      </c>
      <c r="H157" s="28">
        <v>5000</v>
      </c>
      <c r="I157" s="36">
        <v>7089</v>
      </c>
      <c r="J157" s="43">
        <f t="shared" si="25"/>
        <v>800</v>
      </c>
      <c r="K157" s="16">
        <f t="shared" si="14"/>
        <v>638.01</v>
      </c>
      <c r="L157" s="16">
        <f t="shared" si="15"/>
        <v>25</v>
      </c>
      <c r="M157" s="46">
        <f t="shared" si="21"/>
        <v>1463.01</v>
      </c>
      <c r="N157" s="37">
        <f t="shared" si="16"/>
        <v>400</v>
      </c>
      <c r="O157" s="37">
        <f t="shared" si="17"/>
        <v>141.78</v>
      </c>
      <c r="P157" s="37">
        <f t="shared" si="18"/>
        <v>25</v>
      </c>
      <c r="Q157" s="16">
        <f t="shared" si="19"/>
        <v>566.78</v>
      </c>
      <c r="R157" s="21">
        <v>1</v>
      </c>
      <c r="S157" s="16">
        <f t="shared" si="27"/>
        <v>2029.79</v>
      </c>
      <c r="T157" s="23">
        <v>45017</v>
      </c>
      <c r="U157" s="23">
        <v>45047</v>
      </c>
      <c r="V157" s="40">
        <f t="shared" si="23"/>
        <v>2</v>
      </c>
    </row>
    <row r="158" customHeight="1" spans="1:22">
      <c r="A158" s="12">
        <f t="shared" si="12"/>
        <v>153</v>
      </c>
      <c r="B158" s="12"/>
      <c r="C158" s="27" t="s">
        <v>508</v>
      </c>
      <c r="D158" s="31" t="s">
        <v>31</v>
      </c>
      <c r="E158" s="13" t="s">
        <v>509</v>
      </c>
      <c r="F158" s="31" t="s">
        <v>510</v>
      </c>
      <c r="G158" s="31" t="s">
        <v>362</v>
      </c>
      <c r="H158" s="31">
        <v>4300</v>
      </c>
      <c r="I158" s="31">
        <v>7089</v>
      </c>
      <c r="J158" s="43">
        <f t="shared" si="25"/>
        <v>688</v>
      </c>
      <c r="K158" s="16">
        <f t="shared" si="14"/>
        <v>638.01</v>
      </c>
      <c r="L158" s="16">
        <f t="shared" si="15"/>
        <v>21.5</v>
      </c>
      <c r="M158" s="16">
        <f t="shared" si="21"/>
        <v>1347.51</v>
      </c>
      <c r="N158" s="37">
        <f t="shared" si="16"/>
        <v>344</v>
      </c>
      <c r="O158" s="37">
        <f t="shared" si="17"/>
        <v>141.78</v>
      </c>
      <c r="P158" s="37">
        <f t="shared" si="18"/>
        <v>21.5</v>
      </c>
      <c r="Q158" s="16">
        <f t="shared" si="19"/>
        <v>507.28</v>
      </c>
      <c r="R158" s="21">
        <v>1</v>
      </c>
      <c r="S158" s="16">
        <f t="shared" si="27"/>
        <v>1854.79</v>
      </c>
      <c r="T158" s="23">
        <v>45047</v>
      </c>
      <c r="U158" s="23">
        <v>45047</v>
      </c>
      <c r="V158" s="40">
        <f t="shared" si="23"/>
        <v>1</v>
      </c>
    </row>
    <row r="159" customHeight="1" spans="1:22">
      <c r="A159" s="12">
        <f t="shared" si="12"/>
        <v>154</v>
      </c>
      <c r="B159" s="12"/>
      <c r="C159" s="27" t="s">
        <v>511</v>
      </c>
      <c r="D159" s="31" t="s">
        <v>31</v>
      </c>
      <c r="E159" s="13" t="s">
        <v>512</v>
      </c>
      <c r="F159" s="31" t="s">
        <v>513</v>
      </c>
      <c r="G159" s="31" t="s">
        <v>362</v>
      </c>
      <c r="H159" s="31">
        <v>5000</v>
      </c>
      <c r="I159" s="31">
        <v>7089</v>
      </c>
      <c r="J159" s="43">
        <f t="shared" si="25"/>
        <v>800</v>
      </c>
      <c r="K159" s="16">
        <f t="shared" si="14"/>
        <v>638.01</v>
      </c>
      <c r="L159" s="16">
        <f t="shared" si="15"/>
        <v>25</v>
      </c>
      <c r="M159" s="16">
        <f t="shared" si="21"/>
        <v>1463.01</v>
      </c>
      <c r="N159" s="37">
        <f t="shared" si="16"/>
        <v>400</v>
      </c>
      <c r="O159" s="37">
        <f t="shared" si="17"/>
        <v>141.78</v>
      </c>
      <c r="P159" s="37">
        <f t="shared" si="18"/>
        <v>25</v>
      </c>
      <c r="Q159" s="16">
        <f t="shared" si="19"/>
        <v>566.78</v>
      </c>
      <c r="R159" s="21">
        <v>1</v>
      </c>
      <c r="S159" s="16">
        <f t="shared" si="27"/>
        <v>2029.79</v>
      </c>
      <c r="T159" s="23">
        <v>45047</v>
      </c>
      <c r="U159" s="23">
        <v>45047</v>
      </c>
      <c r="V159" s="40">
        <f t="shared" si="23"/>
        <v>1</v>
      </c>
    </row>
    <row r="160" customHeight="1" spans="1:22">
      <c r="A160" s="12">
        <f t="shared" si="12"/>
        <v>155</v>
      </c>
      <c r="B160" s="12"/>
      <c r="C160" s="27" t="s">
        <v>514</v>
      </c>
      <c r="D160" s="31" t="s">
        <v>36</v>
      </c>
      <c r="E160" s="13" t="s">
        <v>515</v>
      </c>
      <c r="F160" s="12" t="s">
        <v>516</v>
      </c>
      <c r="G160" s="31" t="s">
        <v>362</v>
      </c>
      <c r="H160" s="31">
        <v>5000</v>
      </c>
      <c r="I160" s="31">
        <v>7089</v>
      </c>
      <c r="J160" s="43">
        <f t="shared" si="25"/>
        <v>800</v>
      </c>
      <c r="K160" s="16">
        <f t="shared" si="14"/>
        <v>638.01</v>
      </c>
      <c r="L160" s="16">
        <f t="shared" si="15"/>
        <v>25</v>
      </c>
      <c r="M160" s="16">
        <f t="shared" si="21"/>
        <v>1463.01</v>
      </c>
      <c r="N160" s="37">
        <f t="shared" si="16"/>
        <v>400</v>
      </c>
      <c r="O160" s="37">
        <f t="shared" si="17"/>
        <v>141.78</v>
      </c>
      <c r="P160" s="37">
        <f t="shared" si="18"/>
        <v>25</v>
      </c>
      <c r="Q160" s="16">
        <f t="shared" si="19"/>
        <v>566.78</v>
      </c>
      <c r="R160" s="21">
        <v>1</v>
      </c>
      <c r="S160" s="16">
        <f t="shared" si="27"/>
        <v>2029.79</v>
      </c>
      <c r="T160" s="23">
        <v>45047</v>
      </c>
      <c r="U160" s="23">
        <v>45047</v>
      </c>
      <c r="V160" s="40">
        <f t="shared" si="23"/>
        <v>1</v>
      </c>
    </row>
  </sheetData>
  <mergeCells count="23">
    <mergeCell ref="A1:C1"/>
    <mergeCell ref="A2:V2"/>
    <mergeCell ref="H3:I3"/>
    <mergeCell ref="J3:M3"/>
    <mergeCell ref="N3:Q3"/>
    <mergeCell ref="A3:A4"/>
    <mergeCell ref="B3:B4"/>
    <mergeCell ref="B6:B12"/>
    <mergeCell ref="B13:B32"/>
    <mergeCell ref="B33:B66"/>
    <mergeCell ref="B67:B102"/>
    <mergeCell ref="B103:B115"/>
    <mergeCell ref="B116:B140"/>
    <mergeCell ref="B142:B160"/>
    <mergeCell ref="C3:C4"/>
    <mergeCell ref="D3:D4"/>
    <mergeCell ref="E3:E4"/>
    <mergeCell ref="F3:F4"/>
    <mergeCell ref="G3:G4"/>
    <mergeCell ref="R3:R4"/>
    <mergeCell ref="S3:S4"/>
    <mergeCell ref="V3:V4"/>
    <mergeCell ref="T3:U4"/>
  </mergeCells>
  <conditionalFormatting sqref="C13:C15">
    <cfRule type="expression" dxfId="0" priority="10" stopIfTrue="1">
      <formula>AND(COUNTIF($B$103:$B$115,C13)+COUNTIF(#REF!,C13)&gt;1,NOT(ISBLANK(C13)))</formula>
    </cfRule>
    <cfRule type="expression" dxfId="0" priority="11" stopIfTrue="1">
      <formula>AND(COUNTIF($B$103:$B$115,C13)+COUNTIF(#REF!,C13)&gt;1,NOT(ISBLANK(C13)))</formula>
    </cfRule>
    <cfRule type="expression" dxfId="0" priority="12" stopIfTrue="1">
      <formula>AND(COUNTIF($B$103:$B$115,C13)+COUNTIF(#REF!,C13)&gt;1,NOT(ISBLANK(C13)))</formula>
    </cfRule>
  </conditionalFormatting>
  <conditionalFormatting sqref="C67:C71">
    <cfRule type="expression" dxfId="0" priority="16" stopIfTrue="1">
      <formula>AND(COUNTIF($B$33:$B$37,C67)+COUNTIF($B$67,C67)&gt;1,NOT(ISBLANK(C67)))</formula>
    </cfRule>
    <cfRule type="expression" dxfId="0" priority="17" stopIfTrue="1">
      <formula>AND(COUNTIF($B$33:$B$37,C67)+COUNTIF($B$67,C67)&gt;1,NOT(ISBLANK(C67)))</formula>
    </cfRule>
    <cfRule type="expression" dxfId="0" priority="18" stopIfTrue="1">
      <formula>AND(COUNTIF($B$33:$B$37,C67)+COUNTIF($B$67,C67)&gt;1,NOT(ISBLANK(C67)))</formula>
    </cfRule>
  </conditionalFormatting>
  <conditionalFormatting sqref="C22:C26 C72:C74">
    <cfRule type="expression" dxfId="0" priority="13" stopIfTrue="1">
      <formula>AND(COUNTIF($B$103:$B$107,C22)+COUNTIF(#REF!,C22)&gt;1,NOT(ISBLANK(C22)))</formula>
    </cfRule>
    <cfRule type="expression" dxfId="0" priority="14" stopIfTrue="1">
      <formula>AND(COUNTIF($B$103:$B$107,C22)+COUNTIF(#REF!,C22)&gt;1,NOT(ISBLANK(C22)))</formula>
    </cfRule>
    <cfRule type="expression" dxfId="0" priority="15" stopIfTrue="1">
      <formula>AND(COUNTIF($B$103:$B$107,C22)+COUNTIF(#REF!,C22)&gt;1,NOT(ISBLANK(C22)))</formula>
    </cfRule>
  </conditionalFormatting>
  <conditionalFormatting sqref="C28:C34 C37 C38:E66">
    <cfRule type="expression" dxfId="0" priority="1" stopIfTrue="1">
      <formula>AND(COUNTIF(#REF!,C28)+COUNTIF(#REF!,C28)&gt;1,NOT(ISBLANK(C28)))</formula>
    </cfRule>
    <cfRule type="expression" dxfId="0" priority="2" stopIfTrue="1">
      <formula>AND(COUNTIF(#REF!,C28)+COUNTIF(#REF!,C28)&gt;1,NOT(ISBLANK(C28)))</formula>
    </cfRule>
    <cfRule type="expression" dxfId="0" priority="3" stopIfTrue="1">
      <formula>AND(COUNTIF(#REF!,C28)+COUNTIF(#REF!,C28)&gt;1,NOT(ISBLANK(C28)))</formula>
    </cfRule>
  </conditionalFormatting>
  <conditionalFormatting sqref="C79:C145 E79:E145 C155:C160 E155:E157">
    <cfRule type="expression" dxfId="0" priority="4" stopIfTrue="1">
      <formula>AND(COUNTIF($B$20:$B$53,C79)+COUNTIF(#REF!,C79)&gt;1,NOT(ISBLANK(C79)))</formula>
    </cfRule>
    <cfRule type="expression" dxfId="0" priority="5" stopIfTrue="1">
      <formula>AND(COUNTIF($B$20:$B$53,C79)+COUNTIF(#REF!,C79)&gt;1,NOT(ISBLANK(C79)))</formula>
    </cfRule>
    <cfRule type="expression" dxfId="0" priority="6" stopIfTrue="1">
      <formula>AND(COUNTIF($B$20:$B$53,C79)+COUNTIF(#REF!,C79)&gt;1,NOT(ISBLANK(C79)))</formula>
    </cfRule>
  </conditionalFormatting>
  <conditionalFormatting sqref="C148:C154 D151:F151 E152:E154">
    <cfRule type="expression" dxfId="0" priority="7" stopIfTrue="1">
      <formula>AND(COUNTIF($B$13:$B$126,C148)+COUNTIF(#REF!,C148)&gt;1,NOT(ISBLANK(C148)))</formula>
    </cfRule>
    <cfRule type="expression" dxfId="0" priority="8" stopIfTrue="1">
      <formula>AND(COUNTIF($B$13:$B$126,C148)+COUNTIF(#REF!,C148)&gt;1,NOT(ISBLANK(C148)))</formula>
    </cfRule>
    <cfRule type="expression" dxfId="0" priority="9" stopIfTrue="1">
      <formula>AND(COUNTIF($B$13:$B$126,C148)+COUNTIF(#REF!,C148)&gt;1,NOT(ISBLANK(C148)))</formula>
    </cfRule>
  </conditionalFormatting>
  <pageMargins left="0.313888888888889" right="0.354166666666667" top="0.511805555555556" bottom="0.0388888888888889" header="0.5" footer="0.196527777777778"/>
  <pageSetup paperSize="9" scale="5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MAYAO</dc:creator>
  <cp:lastModifiedBy>Lenovo</cp:lastModifiedBy>
  <dcterms:created xsi:type="dcterms:W3CDTF">2023-01-30T05:18:00Z</dcterms:created>
  <dcterms:modified xsi:type="dcterms:W3CDTF">2023-05-26T09:04:20Z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259EF70D54B54C6FA54F9DB9564D9A17_13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