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公示表" sheetId="1" r:id="rId1"/>
  </sheets>
  <definedNames>
    <definedName name="_xlnm._FilterDatabase" localSheetId="0" hidden="1">公示表!$6:$14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<sst xmlns="http://schemas.openxmlformats.org/spreadsheetml/2006/main" count="87" uniqueCount="58">
  <si>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 xml:space="preserve">附件2                           </t>
  </si>
  <si>
    <t>2025年9月拟拨付新疆九鼎商贸物流集团有限责任公司社会保险补贴花名册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</si>
  <si>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</si>
  <si>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</si>
  <si>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</si>
  <si>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</si>
  <si>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</si>
  <si>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</si>
  <si>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</si>
  <si>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</si>
  <si>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单位缴费金额</t>
  </si>
  <si>
    <t>个人缴纳部分</t>
  </si>
  <si>
    <t>补贴比例（50%/100%）</t>
  </si>
  <si>
    <t>补贴金额合计</t>
  </si>
  <si>
    <t>享受补贴起-止年月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</si>
  <si>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</si>
  <si>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</si>
  <si>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</si>
  <si>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</si>
  <si>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</si>
  <si>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</si>
  <si>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</si>
  <si>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</si>
  <si>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</si>
  <si>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补贴比例（75%/100%)</t>
  </si>
  <si>
    <t>起</t>
  </si>
  <si>
    <t>止</t>
  </si>
  <si>
    <t>新疆九鼎哈威商贸有限责任公司</t>
  </si>
  <si>
    <t>张鹏羽</t>
  </si>
  <si>
    <t>男</t>
  </si>
  <si>
    <t>6590***0613</t>
  </si>
  <si>
    <t>182***320</t>
  </si>
  <si>
    <t>一般劳动者</t>
  </si>
  <si>
    <t>2025年9月</t>
  </si>
  <si>
    <t xml:space="preserve">新疆九鼎文旅有限责任公司 </t>
  </si>
  <si>
    <t>董文钰</t>
  </si>
  <si>
    <t>女</t>
  </si>
  <si>
    <t>6224***6822</t>
  </si>
  <si>
    <t>139***581</t>
  </si>
  <si>
    <t>杜雪</t>
  </si>
  <si>
    <t>6521***0043</t>
  </si>
  <si>
    <t>186***416</t>
  </si>
  <si>
    <t>苏珊</t>
  </si>
  <si>
    <t>6521***232X</t>
  </si>
  <si>
    <t>186***269</t>
  </si>
  <si>
    <t>赵绍辉</t>
  </si>
  <si>
    <t>4127***1678</t>
  </si>
  <si>
    <t>181***664</t>
  </si>
  <si>
    <t>张博晨</t>
  </si>
  <si>
    <t>6501***1818</t>
  </si>
  <si>
    <t>131***537</t>
  </si>
  <si>
    <t>高校毕业生</t>
  </si>
  <si>
    <t>张雪萍</t>
  </si>
  <si>
    <t>6222***4124</t>
  </si>
  <si>
    <t>136***795</t>
  </si>
  <si>
    <t>马冰月</t>
  </si>
  <si>
    <t>6523***682X</t>
  </si>
  <si>
    <t>178***763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</si>
</sst>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百分比 4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701040</xdr:colOff>
      <xdr:row>6</xdr:row>
      <xdr:rowOff>0</xdr:rowOff>
    </xdr:from>
    <xdr:to>
      <xdr:col>2</xdr:col>
      <xdr:colOff>739140</xdr:colOff>
      <xdr:row>6</xdr:row>
      <xdr:rowOff>403860</xdr:rowOff>
    </xdr:to>
    <xdr:sp>
      <xdr:nvSpPr>
        <xdr:cNvPr id="3084" name="Text Box 1"/>
        <xdr:cNvSpPr txBox="1"/>
      </xdr:nvSpPr>
      <xdr:spPr>
        <a:xfrm>
          <a:off x="2199640" y="2044700"/>
          <a:ext cx="38100" cy="4038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701040</xdr:colOff>
      <xdr:row>6</xdr:row>
      <xdr:rowOff>0</xdr:rowOff>
    </xdr:from>
    <xdr:to>
      <xdr:col>2</xdr:col>
      <xdr:colOff>739140</xdr:colOff>
      <xdr:row>6</xdr:row>
      <xdr:rowOff>403860</xdr:rowOff>
    </xdr:to>
    <xdr:sp>
      <xdr:nvSpPr>
        <xdr:cNvPr id="3085" name="Text Box 1"/>
        <xdr:cNvSpPr txBox="1"/>
      </xdr:nvSpPr>
      <xdr:spPr>
        <a:xfrm>
          <a:off x="2199640" y="2044700"/>
          <a:ext cx="38100" cy="4038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701040</xdr:colOff>
      <xdr:row>6</xdr:row>
      <xdr:rowOff>0</xdr:rowOff>
    </xdr:from>
    <xdr:to>
      <xdr:col>2</xdr:col>
      <xdr:colOff>739140</xdr:colOff>
      <xdr:row>6</xdr:row>
      <xdr:rowOff>403860</xdr:rowOff>
    </xdr:to>
    <xdr:sp>
      <xdr:nvSpPr>
        <xdr:cNvPr id="3086" name="Text Box 1"/>
        <xdr:cNvSpPr txBox="1"/>
      </xdr:nvSpPr>
      <xdr:spPr>
        <a:xfrm>
          <a:off x="2199640" y="2044700"/>
          <a:ext cx="38100" cy="4038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701040</xdr:colOff>
      <xdr:row>6</xdr:row>
      <xdr:rowOff>0</xdr:rowOff>
    </xdr:from>
    <xdr:to>
      <xdr:col>2</xdr:col>
      <xdr:colOff>739140</xdr:colOff>
      <xdr:row>6</xdr:row>
      <xdr:rowOff>403860</xdr:rowOff>
    </xdr:to>
    <xdr:sp>
      <xdr:nvSpPr>
        <xdr:cNvPr id="3087" name="Text Box 1"/>
        <xdr:cNvSpPr txBox="1"/>
      </xdr:nvSpPr>
      <xdr:spPr>
        <a:xfrm>
          <a:off x="2199640" y="2044700"/>
          <a:ext cx="38100" cy="4038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4"/>
  <sheetViews>
    <sheetView tabSelected="1" zoomScale="90" zoomScaleNormal="90" workbookViewId="0">
      <pane ySplit="2" topLeftCell="A3" activePane="bottomLeft" state="frozen"/>
      <selection/>
      <selection pane="bottomLeft" activeCell="Z10" sqref="Z10"/>
    </sheetView>
  </sheetViews>
  <sheetFormatPr defaultColWidth="9" defaultRowHeight="14.4"/>
  <cols>
    <col min="1" max="1" width="3.37962962962963" style="4" customWidth="1"/>
    <col min="2" max="2" width="18.4722222222222" style="4" customWidth="1"/>
    <col min="3" max="3" width="13.6944444444444" style="4" customWidth="1"/>
    <col min="4" max="4" width="4.37962962962963" style="4" customWidth="1"/>
    <col min="5" max="5" width="14.1944444444444" style="4" customWidth="1"/>
    <col min="6" max="6" width="11.4814814814815" style="4" customWidth="1"/>
    <col min="7" max="7" width="11.5555555555556" style="4" customWidth="1"/>
    <col min="8" max="9" width="6.25" style="5" customWidth="1"/>
    <col min="10" max="10" width="8.61111111111111" style="4" customWidth="1"/>
    <col min="11" max="11" width="8.38888888888889" style="4" customWidth="1"/>
    <col min="12" max="12" width="7.21296296296296" style="4" customWidth="1"/>
    <col min="13" max="13" width="9.25" style="4" customWidth="1"/>
    <col min="14" max="15" width="7.21296296296296" style="4" customWidth="1"/>
    <col min="16" max="17" width="6.52777777777778" style="6" customWidth="1"/>
    <col min="18" max="18" width="7.21296296296296" style="4" customWidth="1"/>
    <col min="19" max="19" width="5.82407407407407" style="4" customWidth="1"/>
    <col min="20" max="20" width="9.72222222222222" style="4" customWidth="1"/>
    <col min="21" max="22" width="10.1388888888889" style="4" customWidth="1"/>
    <col min="23" max="23" width="4.58333333333333" style="4" customWidth="1"/>
    <col min="24" max="16357" width="9" style="4"/>
    <col min="16358" max="16384" width="9" style="7"/>
  </cols>
  <sheetData>
    <row r="1" ht="22" customHeight="1" spans="1:17">
      <c r="A1" s="8" t="s">
        <v>0</v>
      </c>
      <c r="B1" s="9"/>
      <c r="C1" s="10"/>
      <c r="D1" s="10"/>
      <c r="E1" s="10"/>
      <c r="F1" s="10"/>
      <c r="G1" s="10"/>
      <c r="H1" s="11"/>
      <c r="I1" s="11"/>
      <c r="J1" s="10"/>
      <c r="K1" s="10"/>
      <c r="L1" s="10"/>
      <c r="M1" s="10"/>
      <c r="N1" s="10"/>
      <c r="O1" s="10"/>
      <c r="P1" s="10"/>
      <c r="Q1" s="10"/>
    </row>
    <row r="2" ht="48" customHeight="1" spans="1:2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="1" customFormat="1" ht="19" customHeight="1" spans="1:1638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4"/>
      <c r="J3" s="14" t="s">
        <v>10</v>
      </c>
      <c r="K3" s="14"/>
      <c r="L3" s="14"/>
      <c r="M3" s="14"/>
      <c r="N3" s="14" t="s">
        <v>11</v>
      </c>
      <c r="O3" s="14"/>
      <c r="P3" s="14"/>
      <c r="Q3" s="14"/>
      <c r="R3" s="14"/>
      <c r="S3" s="13" t="s">
        <v>12</v>
      </c>
      <c r="T3" s="14" t="s">
        <v>13</v>
      </c>
      <c r="U3" s="23" t="s">
        <v>14</v>
      </c>
      <c r="V3" s="23"/>
      <c r="W3" s="13" t="s">
        <v>15</v>
      </c>
      <c r="XEL3" s="27"/>
      <c r="XEM3" s="27"/>
      <c r="XEN3" s="27"/>
      <c r="XEO3" s="27"/>
      <c r="XEP3" s="27"/>
      <c r="XEQ3" s="27"/>
      <c r="XER3" s="27"/>
      <c r="XES3" s="27"/>
      <c r="XET3" s="27"/>
      <c r="XEU3" s="27"/>
      <c r="XEV3" s="28"/>
      <c r="XEW3" s="28"/>
      <c r="XEX3" s="28"/>
      <c r="XEY3" s="28"/>
      <c r="XEZ3" s="28"/>
    </row>
    <row r="4" s="1" customFormat="1" ht="25" customHeight="1" spans="1:16380">
      <c r="A4" s="13"/>
      <c r="B4" s="13"/>
      <c r="C4" s="13"/>
      <c r="D4" s="13"/>
      <c r="E4" s="13"/>
      <c r="F4" s="13"/>
      <c r="G4" s="13"/>
      <c r="H4" s="14" t="s">
        <v>16</v>
      </c>
      <c r="I4" s="14" t="s">
        <v>17</v>
      </c>
      <c r="J4" s="14" t="s">
        <v>18</v>
      </c>
      <c r="K4" s="14" t="s">
        <v>19</v>
      </c>
      <c r="L4" s="21" t="s">
        <v>20</v>
      </c>
      <c r="M4" s="22" t="s">
        <v>21</v>
      </c>
      <c r="N4" s="22" t="s">
        <v>22</v>
      </c>
      <c r="O4" s="22" t="s">
        <v>23</v>
      </c>
      <c r="P4" s="21" t="s">
        <v>20</v>
      </c>
      <c r="Q4" s="21" t="s">
        <v>24</v>
      </c>
      <c r="R4" s="22" t="s">
        <v>21</v>
      </c>
      <c r="S4" s="13"/>
      <c r="T4" s="14"/>
      <c r="U4" s="23"/>
      <c r="V4" s="23"/>
      <c r="W4" s="13"/>
      <c r="XEL4" s="27"/>
      <c r="XEM4" s="27"/>
      <c r="XEN4" s="27"/>
      <c r="XEO4" s="27"/>
      <c r="XEP4" s="27"/>
      <c r="XEQ4" s="27"/>
      <c r="XER4" s="27"/>
      <c r="XES4" s="27"/>
      <c r="XET4" s="27"/>
      <c r="XEU4" s="27"/>
      <c r="XEV4" s="28"/>
      <c r="XEW4" s="28"/>
      <c r="XEX4" s="28"/>
      <c r="XEY4" s="28"/>
      <c r="XEZ4" s="28"/>
    </row>
    <row r="5" s="1" customFormat="1" ht="25" customHeight="1" spans="1:16380">
      <c r="A5" s="13"/>
      <c r="B5" s="13"/>
      <c r="C5" s="13"/>
      <c r="D5" s="13"/>
      <c r="E5" s="13"/>
      <c r="F5" s="13"/>
      <c r="G5" s="13"/>
      <c r="H5" s="14"/>
      <c r="I5" s="14"/>
      <c r="J5" s="14"/>
      <c r="K5" s="14"/>
      <c r="L5" s="21"/>
      <c r="M5" s="22"/>
      <c r="N5" s="22"/>
      <c r="O5" s="22"/>
      <c r="P5" s="21"/>
      <c r="Q5" s="21"/>
      <c r="R5" s="22"/>
      <c r="S5" s="13"/>
      <c r="T5" s="14"/>
      <c r="U5" s="23" t="s">
        <v>25</v>
      </c>
      <c r="V5" s="23" t="s">
        <v>26</v>
      </c>
      <c r="W5" s="13"/>
      <c r="XEL5" s="27"/>
      <c r="XEM5" s="27"/>
      <c r="XEN5" s="27"/>
      <c r="XEO5" s="27"/>
      <c r="XEP5" s="27"/>
      <c r="XEQ5" s="27"/>
      <c r="XER5" s="27"/>
      <c r="XES5" s="27"/>
      <c r="XET5" s="27"/>
      <c r="XEU5" s="27"/>
      <c r="XEV5" s="28"/>
      <c r="XEW5" s="28"/>
      <c r="XEX5" s="28"/>
      <c r="XEY5" s="28"/>
      <c r="XEZ5" s="28"/>
    </row>
    <row r="6" s="2" customFormat="1" ht="22" customHeight="1" spans="1:16380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3">
        <v>21</v>
      </c>
      <c r="V6" s="13"/>
      <c r="W6" s="13">
        <v>22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9"/>
      <c r="XEW6" s="27"/>
      <c r="XEX6" s="27"/>
      <c r="XEY6" s="27"/>
      <c r="XEZ6" s="27"/>
    </row>
    <row r="7" s="3" customFormat="1" ht="33" customHeight="1" spans="1:16355">
      <c r="A7" s="13">
        <v>1</v>
      </c>
      <c r="B7" s="13" t="s">
        <v>27</v>
      </c>
      <c r="C7" s="16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5">
        <v>4999</v>
      </c>
      <c r="I7" s="14"/>
      <c r="J7" s="14">
        <f t="shared" ref="J7:J14" si="0">ROUND(H7*0.16,2)</f>
        <v>799.84</v>
      </c>
      <c r="K7" s="14"/>
      <c r="L7" s="14"/>
      <c r="M7" s="14">
        <f t="shared" ref="M7:M14" si="1">J7+K7+L7</f>
        <v>799.84</v>
      </c>
      <c r="N7" s="14"/>
      <c r="O7" s="14"/>
      <c r="P7" s="14"/>
      <c r="Q7" s="14"/>
      <c r="R7" s="14"/>
      <c r="S7" s="25">
        <v>1</v>
      </c>
      <c r="T7" s="14">
        <f t="shared" ref="T7:T14" si="2">(M7+R7)*S7</f>
        <v>799.84</v>
      </c>
      <c r="U7" s="16" t="s">
        <v>33</v>
      </c>
      <c r="V7" s="16" t="s">
        <v>33</v>
      </c>
      <c r="W7" s="13">
        <f t="shared" ref="W7:W14" si="3">DATEDIF(U7,V7,"M")+1</f>
        <v>1</v>
      </c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</row>
    <row r="8" s="3" customFormat="1" ht="26" customHeight="1" spans="1:16355">
      <c r="A8" s="13">
        <v>2</v>
      </c>
      <c r="B8" s="17" t="s">
        <v>34</v>
      </c>
      <c r="C8" s="13" t="s">
        <v>35</v>
      </c>
      <c r="D8" s="13" t="s">
        <v>36</v>
      </c>
      <c r="E8" s="16" t="s">
        <v>37</v>
      </c>
      <c r="F8" s="16" t="s">
        <v>38</v>
      </c>
      <c r="G8" s="13" t="s">
        <v>32</v>
      </c>
      <c r="H8" s="15">
        <v>5069</v>
      </c>
      <c r="I8" s="15"/>
      <c r="J8" s="14">
        <f t="shared" si="0"/>
        <v>811.04</v>
      </c>
      <c r="K8" s="14"/>
      <c r="L8" s="14"/>
      <c r="M8" s="14">
        <f t="shared" si="1"/>
        <v>811.04</v>
      </c>
      <c r="N8" s="14"/>
      <c r="O8" s="14"/>
      <c r="P8" s="14"/>
      <c r="Q8" s="14"/>
      <c r="R8" s="14"/>
      <c r="S8" s="25">
        <v>1</v>
      </c>
      <c r="T8" s="14">
        <f t="shared" si="2"/>
        <v>811.04</v>
      </c>
      <c r="U8" s="16" t="s">
        <v>33</v>
      </c>
      <c r="V8" s="16" t="s">
        <v>33</v>
      </c>
      <c r="W8" s="13">
        <f t="shared" si="3"/>
        <v>1</v>
      </c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</row>
    <row r="9" s="3" customFormat="1" ht="26" customHeight="1" spans="1:16355">
      <c r="A9" s="13">
        <v>3</v>
      </c>
      <c r="B9" s="18"/>
      <c r="C9" s="13" t="s">
        <v>39</v>
      </c>
      <c r="D9" s="13" t="s">
        <v>36</v>
      </c>
      <c r="E9" s="16" t="s">
        <v>40</v>
      </c>
      <c r="F9" s="16" t="s">
        <v>41</v>
      </c>
      <c r="G9" s="13" t="s">
        <v>32</v>
      </c>
      <c r="H9" s="15">
        <v>5069</v>
      </c>
      <c r="I9" s="15"/>
      <c r="J9" s="14">
        <f t="shared" si="0"/>
        <v>811.04</v>
      </c>
      <c r="K9" s="14"/>
      <c r="L9" s="14"/>
      <c r="M9" s="14">
        <f t="shared" si="1"/>
        <v>811.04</v>
      </c>
      <c r="N9" s="14"/>
      <c r="O9" s="14"/>
      <c r="P9" s="14"/>
      <c r="Q9" s="14"/>
      <c r="R9" s="14"/>
      <c r="S9" s="25">
        <v>1</v>
      </c>
      <c r="T9" s="14">
        <f t="shared" si="2"/>
        <v>811.04</v>
      </c>
      <c r="U9" s="16" t="s">
        <v>33</v>
      </c>
      <c r="V9" s="16" t="s">
        <v>33</v>
      </c>
      <c r="W9" s="13">
        <f t="shared" si="3"/>
        <v>1</v>
      </c>
      <c r="XDD9" s="26"/>
      <c r="XDE9" s="26"/>
      <c r="XDF9" s="26"/>
      <c r="XDG9" s="26"/>
      <c r="XDH9" s="26"/>
      <c r="XDI9" s="26"/>
      <c r="XDJ9" s="26"/>
      <c r="XDK9" s="26"/>
      <c r="XDL9" s="26"/>
      <c r="XDM9" s="26"/>
      <c r="XDN9" s="26"/>
      <c r="XDO9" s="26"/>
      <c r="XDP9" s="26"/>
      <c r="XDQ9" s="26"/>
      <c r="XDR9" s="26"/>
      <c r="XDS9" s="26"/>
      <c r="XDT9" s="26"/>
      <c r="XDU9" s="26"/>
      <c r="XDV9" s="26"/>
      <c r="XDW9" s="26"/>
      <c r="XDX9" s="26"/>
      <c r="XDY9" s="26"/>
      <c r="XDZ9" s="26"/>
      <c r="XEA9" s="26"/>
    </row>
    <row r="10" s="3" customFormat="1" ht="26" customHeight="1" spans="1:16355">
      <c r="A10" s="13">
        <v>4</v>
      </c>
      <c r="B10" s="18"/>
      <c r="C10" s="13" t="s">
        <v>42</v>
      </c>
      <c r="D10" s="13" t="s">
        <v>36</v>
      </c>
      <c r="E10" s="16" t="s">
        <v>43</v>
      </c>
      <c r="F10" s="16" t="s">
        <v>44</v>
      </c>
      <c r="G10" s="13" t="s">
        <v>32</v>
      </c>
      <c r="H10" s="15">
        <v>6856</v>
      </c>
      <c r="I10" s="15"/>
      <c r="J10" s="14">
        <f t="shared" si="0"/>
        <v>1096.96</v>
      </c>
      <c r="K10" s="14"/>
      <c r="L10" s="14"/>
      <c r="M10" s="14">
        <f t="shared" si="1"/>
        <v>1096.96</v>
      </c>
      <c r="N10" s="14"/>
      <c r="O10" s="14"/>
      <c r="P10" s="14"/>
      <c r="Q10" s="14"/>
      <c r="R10" s="14"/>
      <c r="S10" s="25">
        <v>1</v>
      </c>
      <c r="T10" s="14">
        <f t="shared" si="2"/>
        <v>1096.96</v>
      </c>
      <c r="U10" s="16" t="s">
        <v>33</v>
      </c>
      <c r="V10" s="16" t="s">
        <v>33</v>
      </c>
      <c r="W10" s="13">
        <f t="shared" si="3"/>
        <v>1</v>
      </c>
      <c r="XDD10" s="26"/>
      <c r="XDE10" s="26"/>
      <c r="XDF10" s="26"/>
      <c r="XDG10" s="26"/>
      <c r="XDH10" s="26"/>
      <c r="XDI10" s="26"/>
      <c r="XDJ10" s="26"/>
      <c r="XDK10" s="26"/>
      <c r="XDL10" s="26"/>
      <c r="XDM10" s="26"/>
      <c r="XDN10" s="26"/>
      <c r="XDO10" s="26"/>
      <c r="XDP10" s="26"/>
      <c r="XDQ10" s="26"/>
      <c r="XDR10" s="26"/>
      <c r="XDS10" s="26"/>
      <c r="XDT10" s="26"/>
      <c r="XDU10" s="26"/>
      <c r="XDV10" s="26"/>
      <c r="XDW10" s="26"/>
      <c r="XDX10" s="26"/>
      <c r="XDY10" s="26"/>
      <c r="XDZ10" s="26"/>
      <c r="XEA10" s="26"/>
    </row>
    <row r="11" s="3" customFormat="1" ht="26" customHeight="1" spans="1:16355">
      <c r="A11" s="13">
        <v>5</v>
      </c>
      <c r="B11" s="18"/>
      <c r="C11" s="13" t="s">
        <v>45</v>
      </c>
      <c r="D11" s="13" t="s">
        <v>29</v>
      </c>
      <c r="E11" s="16" t="s">
        <v>46</v>
      </c>
      <c r="F11" s="16" t="s">
        <v>47</v>
      </c>
      <c r="G11" s="13" t="s">
        <v>32</v>
      </c>
      <c r="H11" s="15">
        <v>5304</v>
      </c>
      <c r="I11" s="15"/>
      <c r="J11" s="14">
        <f t="shared" si="0"/>
        <v>848.64</v>
      </c>
      <c r="K11" s="14"/>
      <c r="L11" s="14"/>
      <c r="M11" s="14">
        <f t="shared" si="1"/>
        <v>848.64</v>
      </c>
      <c r="N11" s="14"/>
      <c r="O11" s="14"/>
      <c r="P11" s="14"/>
      <c r="Q11" s="14"/>
      <c r="R11" s="14"/>
      <c r="S11" s="25">
        <v>1</v>
      </c>
      <c r="T11" s="14">
        <f t="shared" si="2"/>
        <v>848.64</v>
      </c>
      <c r="U11" s="16" t="s">
        <v>33</v>
      </c>
      <c r="V11" s="16" t="s">
        <v>33</v>
      </c>
      <c r="W11" s="13">
        <f t="shared" si="3"/>
        <v>1</v>
      </c>
      <c r="XDD11" s="26"/>
      <c r="XDE11" s="26"/>
      <c r="XDF11" s="26"/>
      <c r="XDG11" s="26"/>
      <c r="XDH11" s="26"/>
      <c r="XDI11" s="26"/>
      <c r="XDJ11" s="26"/>
      <c r="XDK11" s="26"/>
      <c r="XDL11" s="26"/>
      <c r="XDM11" s="26"/>
      <c r="XDN11" s="26"/>
      <c r="XDO11" s="26"/>
      <c r="XDP11" s="26"/>
      <c r="XDQ11" s="26"/>
      <c r="XDR11" s="26"/>
      <c r="XDS11" s="26"/>
      <c r="XDT11" s="26"/>
      <c r="XDU11" s="26"/>
      <c r="XDV11" s="26"/>
      <c r="XDW11" s="26"/>
      <c r="XDX11" s="26"/>
      <c r="XDY11" s="26"/>
      <c r="XDZ11" s="26"/>
      <c r="XEA11" s="26"/>
    </row>
    <row r="12" s="3" customFormat="1" ht="26" customHeight="1" spans="1:16355">
      <c r="A12" s="13">
        <v>6</v>
      </c>
      <c r="B12" s="18"/>
      <c r="C12" s="13" t="s">
        <v>48</v>
      </c>
      <c r="D12" s="13" t="s">
        <v>29</v>
      </c>
      <c r="E12" s="16" t="s">
        <v>49</v>
      </c>
      <c r="F12" s="16" t="s">
        <v>50</v>
      </c>
      <c r="G12" s="19" t="s">
        <v>51</v>
      </c>
      <c r="H12" s="15">
        <v>5069</v>
      </c>
      <c r="I12" s="15">
        <v>8332</v>
      </c>
      <c r="J12" s="14">
        <f t="shared" si="0"/>
        <v>811.04</v>
      </c>
      <c r="K12" s="14">
        <f t="shared" ref="K12:K14" si="4">ROUND(I12*0.09,2)</f>
        <v>749.88</v>
      </c>
      <c r="L12" s="14">
        <f t="shared" ref="L12:L14" si="5">ROUND(H12*0.005,2)</f>
        <v>25.35</v>
      </c>
      <c r="M12" s="14">
        <f t="shared" si="1"/>
        <v>1586.27</v>
      </c>
      <c r="N12" s="14"/>
      <c r="O12" s="14"/>
      <c r="P12" s="14"/>
      <c r="Q12" s="14"/>
      <c r="R12" s="14"/>
      <c r="S12" s="25">
        <v>1</v>
      </c>
      <c r="T12" s="14">
        <f t="shared" si="2"/>
        <v>1586.27</v>
      </c>
      <c r="U12" s="16" t="s">
        <v>33</v>
      </c>
      <c r="V12" s="16" t="s">
        <v>33</v>
      </c>
      <c r="W12" s="13">
        <f t="shared" si="3"/>
        <v>1</v>
      </c>
      <c r="XDD12" s="26"/>
      <c r="XDE12" s="26"/>
      <c r="XDF12" s="26"/>
      <c r="XDG12" s="26"/>
      <c r="XDH12" s="26"/>
      <c r="XDI12" s="26"/>
      <c r="XDJ12" s="26"/>
      <c r="XDK12" s="26"/>
      <c r="XDL12" s="26"/>
      <c r="XDM12" s="26"/>
      <c r="XDN12" s="26"/>
      <c r="XDO12" s="26"/>
      <c r="XDP12" s="26"/>
      <c r="XDQ12" s="26"/>
      <c r="XDR12" s="26"/>
      <c r="XDS12" s="26"/>
      <c r="XDT12" s="26"/>
      <c r="XDU12" s="26"/>
      <c r="XDV12" s="26"/>
      <c r="XDW12" s="26"/>
      <c r="XDX12" s="26"/>
      <c r="XDY12" s="26"/>
      <c r="XDZ12" s="26"/>
      <c r="XEA12" s="26"/>
    </row>
    <row r="13" s="3" customFormat="1" ht="26" customHeight="1" spans="1:16355">
      <c r="A13" s="13">
        <v>7</v>
      </c>
      <c r="B13" s="18"/>
      <c r="C13" s="13" t="s">
        <v>52</v>
      </c>
      <c r="D13" s="13" t="s">
        <v>36</v>
      </c>
      <c r="E13" s="16" t="s">
        <v>53</v>
      </c>
      <c r="F13" s="16" t="s">
        <v>54</v>
      </c>
      <c r="G13" s="19" t="s">
        <v>51</v>
      </c>
      <c r="H13" s="15">
        <v>5069</v>
      </c>
      <c r="I13" s="15">
        <v>8332</v>
      </c>
      <c r="J13" s="14">
        <f t="shared" si="0"/>
        <v>811.04</v>
      </c>
      <c r="K13" s="14">
        <f t="shared" si="4"/>
        <v>749.88</v>
      </c>
      <c r="L13" s="14">
        <f t="shared" si="5"/>
        <v>25.35</v>
      </c>
      <c r="M13" s="14">
        <f t="shared" si="1"/>
        <v>1586.27</v>
      </c>
      <c r="N13" s="14"/>
      <c r="O13" s="14"/>
      <c r="P13" s="14"/>
      <c r="Q13" s="14"/>
      <c r="R13" s="14"/>
      <c r="S13" s="25">
        <v>1</v>
      </c>
      <c r="T13" s="14">
        <f t="shared" si="2"/>
        <v>1586.27</v>
      </c>
      <c r="U13" s="16" t="s">
        <v>33</v>
      </c>
      <c r="V13" s="16" t="s">
        <v>33</v>
      </c>
      <c r="W13" s="13">
        <f t="shared" si="3"/>
        <v>1</v>
      </c>
      <c r="XDD13" s="26"/>
      <c r="XDE13" s="26"/>
      <c r="XDF13" s="26"/>
      <c r="XDG13" s="26"/>
      <c r="XDH13" s="26"/>
      <c r="XDI13" s="26"/>
      <c r="XDJ13" s="26"/>
      <c r="XDK13" s="26"/>
      <c r="XDL13" s="26"/>
      <c r="XDM13" s="26"/>
      <c r="XDN13" s="26"/>
      <c r="XDO13" s="26"/>
      <c r="XDP13" s="26"/>
      <c r="XDQ13" s="26"/>
      <c r="XDR13" s="26"/>
      <c r="XDS13" s="26"/>
      <c r="XDT13" s="26"/>
      <c r="XDU13" s="26"/>
      <c r="XDV13" s="26"/>
      <c r="XDW13" s="26"/>
      <c r="XDX13" s="26"/>
      <c r="XDY13" s="26"/>
      <c r="XDZ13" s="26"/>
      <c r="XEA13" s="26"/>
    </row>
    <row r="14" s="3" customFormat="1" ht="26" customHeight="1" spans="1:16355">
      <c r="A14" s="13">
        <v>8</v>
      </c>
      <c r="B14" s="20"/>
      <c r="C14" s="13" t="s">
        <v>55</v>
      </c>
      <c r="D14" s="13" t="s">
        <v>36</v>
      </c>
      <c r="E14" s="16" t="s">
        <v>56</v>
      </c>
      <c r="F14" s="16" t="s">
        <v>57</v>
      </c>
      <c r="G14" s="19" t="s">
        <v>51</v>
      </c>
      <c r="H14" s="15">
        <v>5069</v>
      </c>
      <c r="I14" s="15">
        <v>8332</v>
      </c>
      <c r="J14" s="14">
        <f t="shared" si="0"/>
        <v>811.04</v>
      </c>
      <c r="K14" s="14">
        <f t="shared" si="4"/>
        <v>749.88</v>
      </c>
      <c r="L14" s="14">
        <f t="shared" si="5"/>
        <v>25.35</v>
      </c>
      <c r="M14" s="14">
        <f t="shared" si="1"/>
        <v>1586.27</v>
      </c>
      <c r="N14" s="14"/>
      <c r="O14" s="14"/>
      <c r="P14" s="14"/>
      <c r="Q14" s="14"/>
      <c r="R14" s="14"/>
      <c r="S14" s="25">
        <v>1</v>
      </c>
      <c r="T14" s="14">
        <f t="shared" si="2"/>
        <v>1586.27</v>
      </c>
      <c r="U14" s="16" t="s">
        <v>33</v>
      </c>
      <c r="V14" s="16" t="s">
        <v>33</v>
      </c>
      <c r="W14" s="13">
        <f t="shared" si="3"/>
        <v>1</v>
      </c>
      <c r="XDD14" s="26"/>
      <c r="XDE14" s="26"/>
      <c r="XDF14" s="26"/>
      <c r="XDG14" s="26"/>
      <c r="XDH14" s="26"/>
      <c r="XDI14" s="26"/>
      <c r="XDJ14" s="26"/>
      <c r="XDK14" s="26"/>
      <c r="XDL14" s="26"/>
      <c r="XDM14" s="26"/>
      <c r="XDN14" s="26"/>
      <c r="XDO14" s="26"/>
      <c r="XDP14" s="26"/>
      <c r="XDQ14" s="26"/>
      <c r="XDR14" s="26"/>
      <c r="XDS14" s="26"/>
      <c r="XDT14" s="26"/>
      <c r="XDU14" s="26"/>
      <c r="XDV14" s="26"/>
      <c r="XDW14" s="26"/>
      <c r="XDX14" s="26"/>
      <c r="XDY14" s="26"/>
      <c r="XDZ14" s="26"/>
      <c r="XEA14" s="26"/>
    </row>
  </sheetData>
  <mergeCells count="29">
    <mergeCell ref="A1:B1"/>
    <mergeCell ref="A2:W2"/>
    <mergeCell ref="H3:I3"/>
    <mergeCell ref="J3:M3"/>
    <mergeCell ref="N3:R3"/>
    <mergeCell ref="U6:V6"/>
    <mergeCell ref="A3:A5"/>
    <mergeCell ref="B3:B5"/>
    <mergeCell ref="B8:B14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W3:W5"/>
    <mergeCell ref="U3:V4"/>
  </mergeCells>
  <printOptions horizontalCentered="1"/>
  <pageMargins left="0.354166666666667" right="0.354166666666667" top="0.786805555555556" bottom="0.668055555555556" header="0.313888888888889" footer="0.511805555555556"/>
  <pageSetup paperSize="9" scale="72" fitToHeight="0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ODOR</cp:lastModifiedBy>
  <dcterms:created xsi:type="dcterms:W3CDTF">2006-09-13T11:21:00Z</dcterms:created>
  <cp:lastPrinted>2023-05-05T05:18:00Z</cp:lastPrinted>
  <dcterms:modified xsi:type="dcterms:W3CDTF">2025-11-12T02:51:19Z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