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Default ContentType="application/vnd.openxmlformats-officedocument.vmlDrawing" Extension="v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164"/>
  </bookViews>
  <sheets>
    <sheet name="扩围专项补贴人员花名册" sheetId="1" r:id="rId1"/>
  </sheets>
  <definedNames>
    <definedName name="_xlnm._FilterDatabase" localSheetId="0" hidden="1">扩围专项补贴人员花名册!$A$5:$Q$189</definedName>
    <definedName name="_xlnm.Print_Area" localSheetId="0">扩围专项补贴人员花名册!$A$1:$Q$83</definedName>
  </definedNames>
  <calcPr calcId="144525" concurrentCalc="0"/>
</workbook>
</file>

<file path=xl/sharedStrings.xml><?xml version="1.0" encoding="utf-8"?>
<sst xmlns="http://schemas.openxmlformats.org/spreadsheetml/2006/main" count="621">
  <si>
    <t>拟拨付2025年第三批稳就业扩大社会保险补贴范围补助资金花名册</t>
  </si>
  <si>
    <t>序号</t>
  </si>
  <si>
    <t>申报企业名称</t>
  </si>
  <si>
    <t>姓名</t>
  </si>
  <si>
    <t>性别</t>
  </si>
  <si>
    <t>身份证号码</t>
  </si>
  <si>
    <t>联系电话</t>
  </si>
  <si>
    <t>人员类别</t>
  </si>
  <si>
    <t>缴费基数</t>
  </si>
  <si>
    <t>个人缴纳部分</t>
  </si>
  <si>
    <t>享受补贴比例（25%）</t>
  </si>
  <si>
    <t>补贴金额（元）</t>
  </si>
  <si>
    <t>享受补贴起-止年月</t>
  </si>
  <si>
    <t>累计享受补贴月数</t>
  </si>
  <si>
    <t>基本养老保险、失业保险</t>
  </si>
  <si>
    <t>基本医疗保险</t>
  </si>
  <si>
    <t>基本养老保险（8%）</t>
  </si>
  <si>
    <t>基本医疗保险（2%）</t>
  </si>
  <si>
    <t>失业保险（0.5%）</t>
  </si>
  <si>
    <t>起</t>
  </si>
  <si>
    <t>止</t>
  </si>
  <si>
    <t>新疆天润生物科技股份有限公司</t>
  </si>
  <si>
    <t>尹慧</t>
  </si>
  <si>
    <t>女</t>
  </si>
  <si>
    <t>6501***2021</t>
  </si>
  <si>
    <t>151***195</t>
  </si>
  <si>
    <t>高校毕业生</t>
  </si>
  <si>
    <t>邓笑利</t>
  </si>
  <si>
    <t>3412***0280</t>
  </si>
  <si>
    <t>150***616</t>
  </si>
  <si>
    <t>胡美丽</t>
  </si>
  <si>
    <t>6212***5647</t>
  </si>
  <si>
    <t>187***382</t>
  </si>
  <si>
    <t>刘思慧</t>
  </si>
  <si>
    <t>6523***6424</t>
  </si>
  <si>
    <t>159***496</t>
  </si>
  <si>
    <t>周玥</t>
  </si>
  <si>
    <t>6542***0040</t>
  </si>
  <si>
    <t>133***314</t>
  </si>
  <si>
    <t>杨宇龙</t>
  </si>
  <si>
    <t>男</t>
  </si>
  <si>
    <t>6540***3312</t>
  </si>
  <si>
    <t>187***207</t>
  </si>
  <si>
    <t>张磊海</t>
  </si>
  <si>
    <t>6223***4313</t>
  </si>
  <si>
    <t>181***989</t>
  </si>
  <si>
    <t>马卓</t>
  </si>
  <si>
    <t>6501***3219</t>
  </si>
  <si>
    <t>176***308</t>
  </si>
  <si>
    <t>杨颜菲</t>
  </si>
  <si>
    <t>6523***0026</t>
  </si>
  <si>
    <t>137***438</t>
  </si>
  <si>
    <t>郭雪雯</t>
  </si>
  <si>
    <t>6523***0022</t>
  </si>
  <si>
    <t>139***776</t>
  </si>
  <si>
    <t>尹丹</t>
  </si>
  <si>
    <t>6523***0047</t>
  </si>
  <si>
    <t>186***382</t>
  </si>
  <si>
    <t>张嫚</t>
  </si>
  <si>
    <t>3412***5524</t>
  </si>
  <si>
    <t>137***038</t>
  </si>
  <si>
    <t>王芳平</t>
  </si>
  <si>
    <t>6523***4446</t>
  </si>
  <si>
    <t>181***521</t>
  </si>
  <si>
    <t>余恩赫</t>
  </si>
  <si>
    <t>4600***037X</t>
  </si>
  <si>
    <t>175***219</t>
  </si>
  <si>
    <t>马文豪</t>
  </si>
  <si>
    <t>4127***4554</t>
  </si>
  <si>
    <t>152***257</t>
  </si>
  <si>
    <t>腾隽岩</t>
  </si>
  <si>
    <t>6501***6513</t>
  </si>
  <si>
    <t>150***225</t>
  </si>
  <si>
    <t>付志昂</t>
  </si>
  <si>
    <t>4127***1259</t>
  </si>
  <si>
    <t>133***726</t>
  </si>
  <si>
    <t>杜拉特·乌斯番</t>
  </si>
  <si>
    <t>6541***0616</t>
  </si>
  <si>
    <t>181***377</t>
  </si>
  <si>
    <t>徐智伟</t>
  </si>
  <si>
    <t>6523***0315</t>
  </si>
  <si>
    <t>177***007</t>
  </si>
  <si>
    <t>一般劳动者</t>
  </si>
  <si>
    <t>赵汀雨</t>
  </si>
  <si>
    <t>6501***1326</t>
  </si>
  <si>
    <t>152***607</t>
  </si>
  <si>
    <t>新疆游客集散中心有限公司乌鲁木齐兵旅昆仑酒店分公司</t>
  </si>
  <si>
    <t>买迪努尔·帕尔哈提</t>
  </si>
  <si>
    <t>6531***0321</t>
  </si>
  <si>
    <t>176***530</t>
  </si>
  <si>
    <t>吐尔逊·卡日</t>
  </si>
  <si>
    <t>6531***1051</t>
  </si>
  <si>
    <t>192***854</t>
  </si>
  <si>
    <t>钱良奇</t>
  </si>
  <si>
    <t>6501***3213</t>
  </si>
  <si>
    <t>182***078</t>
  </si>
  <si>
    <t>努尔艾力·艾海提</t>
  </si>
  <si>
    <t>6531***5031</t>
  </si>
  <si>
    <t>131***900</t>
  </si>
  <si>
    <t>王灵筱</t>
  </si>
  <si>
    <t>6228***3148</t>
  </si>
  <si>
    <t>176***110</t>
  </si>
  <si>
    <t>安迪娜·艾萨江</t>
  </si>
  <si>
    <t>6523***1928</t>
  </si>
  <si>
    <t>133***417</t>
  </si>
  <si>
    <t>高赛尔·艾叁江</t>
  </si>
  <si>
    <t>6541***4522</t>
  </si>
  <si>
    <t>166***846</t>
  </si>
  <si>
    <t>热罕古丽·艾尼瓦尔</t>
  </si>
  <si>
    <t>6532***3925</t>
  </si>
  <si>
    <t>175***727</t>
  </si>
  <si>
    <t>古丽巴努木·阿不都谢衣提</t>
  </si>
  <si>
    <t>6521***1429</t>
  </si>
  <si>
    <t>阿力亚·艾外都</t>
  </si>
  <si>
    <t>6522***2969</t>
  </si>
  <si>
    <t>133***641</t>
  </si>
  <si>
    <t>木尼拉·努尔拜克</t>
  </si>
  <si>
    <t>6523***4724</t>
  </si>
  <si>
    <t>155***422</t>
  </si>
  <si>
    <t>新疆游客集散中心有限公司乌鲁木齐亚心园林酒店分公司</t>
  </si>
  <si>
    <t>排日旦木·艾山</t>
  </si>
  <si>
    <t>6529***1025</t>
  </si>
  <si>
    <t>132***646</t>
  </si>
  <si>
    <t>茹鲜古丽·哈力克</t>
  </si>
  <si>
    <t>6529***3321</t>
  </si>
  <si>
    <t>176***095</t>
  </si>
  <si>
    <t>新疆九鼎文旅有限责任公司</t>
  </si>
  <si>
    <t>张博晨</t>
  </si>
  <si>
    <t>6501***1818</t>
  </si>
  <si>
    <t>131***537</t>
  </si>
  <si>
    <t>张雪萍</t>
  </si>
  <si>
    <t>6222***4124</t>
  </si>
  <si>
    <t>136***795</t>
  </si>
  <si>
    <t>马冰月</t>
  </si>
  <si>
    <t>6523***682X</t>
  </si>
  <si>
    <t>178***763</t>
  </si>
  <si>
    <t>乌鲁木齐市大墨艺术培训有限责任公司</t>
  </si>
  <si>
    <t>王洋</t>
  </si>
  <si>
    <t>4311***8983</t>
  </si>
  <si>
    <t>195***594</t>
  </si>
  <si>
    <t>于少杰</t>
  </si>
  <si>
    <t>4127***5417</t>
  </si>
  <si>
    <t>181***539</t>
  </si>
  <si>
    <t>杨海涛</t>
  </si>
  <si>
    <t>6542***0215</t>
  </si>
  <si>
    <t>133***521</t>
  </si>
  <si>
    <t>新疆合领国有资产经营管理有限公司</t>
  </si>
  <si>
    <t>范杰灵</t>
  </si>
  <si>
    <t>5113***2822</t>
  </si>
  <si>
    <t>192***153</t>
  </si>
  <si>
    <t>2025年11月</t>
  </si>
  <si>
    <t>新疆鸿程口腔医疗连锁管理有限责任公司</t>
  </si>
  <si>
    <t>胡奖兰</t>
  </si>
  <si>
    <t>6523***1068</t>
  </si>
  <si>
    <t>136***368</t>
  </si>
  <si>
    <t>乌鲁木齐鹏安商业有限公司</t>
  </si>
  <si>
    <t>冯安婷</t>
  </si>
  <si>
    <t>6501***602X</t>
  </si>
  <si>
    <t>181***023</t>
  </si>
  <si>
    <t>乌鲁木齐驼达达国际旅游有限公司</t>
  </si>
  <si>
    <t>古载丽努尔·麦麦提</t>
  </si>
  <si>
    <t>6531***2482</t>
  </si>
  <si>
    <t>184***467</t>
  </si>
  <si>
    <t>新疆乐昂商贸有限责任公司</t>
  </si>
  <si>
    <t>马梦雪</t>
  </si>
  <si>
    <t>6521***182X</t>
  </si>
  <si>
    <t>182***260</t>
  </si>
  <si>
    <t>茹柯耶·图尔迪</t>
  </si>
  <si>
    <t>6531***6048</t>
  </si>
  <si>
    <t>166***570</t>
  </si>
  <si>
    <t>第十二师康悦养老院</t>
  </si>
  <si>
    <t>凯麦尔妮萨·艾力江</t>
  </si>
  <si>
    <t>6532***1028</t>
  </si>
  <si>
    <t>152***918</t>
  </si>
  <si>
    <t>苏丽艳木·鲜木西买买提</t>
  </si>
  <si>
    <t>6541***4761</t>
  </si>
  <si>
    <t>182***783</t>
  </si>
  <si>
    <t>阿依佐克热·赛皮丁</t>
  </si>
  <si>
    <t>6529***0545</t>
  </si>
  <si>
    <t>180***145</t>
  </si>
  <si>
    <t>罕阿依姆·伊敏</t>
  </si>
  <si>
    <t>6531***3922</t>
  </si>
  <si>
    <t>132***781</t>
  </si>
  <si>
    <t>麦尔哈巴·麦麦提</t>
  </si>
  <si>
    <t>6531***2861</t>
  </si>
  <si>
    <t>135***634</t>
  </si>
  <si>
    <t>古丽柯孜·麦麦提明</t>
  </si>
  <si>
    <t>6531***3268</t>
  </si>
  <si>
    <t>175***260</t>
  </si>
  <si>
    <t>艾木夏克·苏来曼</t>
  </si>
  <si>
    <t>6540***3340</t>
  </si>
  <si>
    <t>177***308</t>
  </si>
  <si>
    <t>阿尔祖古丽·图尔贡</t>
  </si>
  <si>
    <t>6531***0848</t>
  </si>
  <si>
    <t>130***289</t>
  </si>
  <si>
    <t>苏比努尔·开萨尔</t>
  </si>
  <si>
    <t>6531***6644</t>
  </si>
  <si>
    <t>176***457</t>
  </si>
  <si>
    <t>约日古丽·吾布力卡斯木</t>
  </si>
  <si>
    <t>6531***1761</t>
  </si>
  <si>
    <t>180***730</t>
  </si>
  <si>
    <t>阿孜古丽. 尼亚孜</t>
  </si>
  <si>
    <t>6529***5141</t>
  </si>
  <si>
    <t>199***349</t>
  </si>
  <si>
    <t>如古亚木·沙塔尔</t>
  </si>
  <si>
    <t>6532***4569</t>
  </si>
  <si>
    <t>191***245</t>
  </si>
  <si>
    <t>苏比伊努尔·艾散米日丁</t>
  </si>
  <si>
    <t>6531***1620</t>
  </si>
  <si>
    <t>132***753</t>
  </si>
  <si>
    <t>阿尔谢·麦麦提敏</t>
  </si>
  <si>
    <t>6532***2067</t>
  </si>
  <si>
    <t>176***302</t>
  </si>
  <si>
    <t>阿依谢姆古丽·热合麦提</t>
  </si>
  <si>
    <t>6531***0401</t>
  </si>
  <si>
    <t>175***028</t>
  </si>
  <si>
    <t>阿丽耶·艾尼瓦尔</t>
  </si>
  <si>
    <t>6531***1722</t>
  </si>
  <si>
    <t>155***581</t>
  </si>
  <si>
    <t>热则耶·依米尔</t>
  </si>
  <si>
    <t>6529***3342</t>
  </si>
  <si>
    <t>193***386</t>
  </si>
  <si>
    <t>古丽则巴·赛买提</t>
  </si>
  <si>
    <t>6529***3328</t>
  </si>
  <si>
    <t>186***177</t>
  </si>
  <si>
    <t>帕提麦·木塔力甫</t>
  </si>
  <si>
    <t>6529***0548</t>
  </si>
  <si>
    <t>135***658</t>
  </si>
  <si>
    <t>温齐古丽·克热木</t>
  </si>
  <si>
    <t>6521***3725</t>
  </si>
  <si>
    <t>182***623</t>
  </si>
  <si>
    <t>新疆神龙新材科技有限公司</t>
  </si>
  <si>
    <t>刘紫嫣</t>
  </si>
  <si>
    <t>6206***4827</t>
  </si>
  <si>
    <t>155***780</t>
  </si>
  <si>
    <t>玉山·居马洪</t>
  </si>
  <si>
    <t>6501***3050</t>
  </si>
  <si>
    <t>186***424</t>
  </si>
  <si>
    <t>孙志豪</t>
  </si>
  <si>
    <t>3709***0812</t>
  </si>
  <si>
    <t>175***728</t>
  </si>
  <si>
    <t>王安强</t>
  </si>
  <si>
    <t>6222***4815</t>
  </si>
  <si>
    <t>176***207</t>
  </si>
  <si>
    <t>杨彦锋</t>
  </si>
  <si>
    <t>6528***1412</t>
  </si>
  <si>
    <t>178***250</t>
  </si>
  <si>
    <t>罗佳鑫</t>
  </si>
  <si>
    <t>6528***2017</t>
  </si>
  <si>
    <t>186***386</t>
  </si>
  <si>
    <t>焦文婷</t>
  </si>
  <si>
    <t>6501***1721</t>
  </si>
  <si>
    <t>181***825</t>
  </si>
  <si>
    <t>马晓红</t>
  </si>
  <si>
    <t>6201***3242</t>
  </si>
  <si>
    <t>186***524</t>
  </si>
  <si>
    <t>乃吉米丁·穆伊丁</t>
  </si>
  <si>
    <t>6532***0914</t>
  </si>
  <si>
    <t>176***700</t>
  </si>
  <si>
    <t>陈芳</t>
  </si>
  <si>
    <t>6224***4129</t>
  </si>
  <si>
    <t>188***309</t>
  </si>
  <si>
    <t>高萸</t>
  </si>
  <si>
    <t>6204***6524</t>
  </si>
  <si>
    <t>158***331</t>
  </si>
  <si>
    <t>张宇帆</t>
  </si>
  <si>
    <t>4116***3068</t>
  </si>
  <si>
    <t>150***102</t>
  </si>
  <si>
    <t>梁凯</t>
  </si>
  <si>
    <t>4114***3396</t>
  </si>
  <si>
    <t>132***360</t>
  </si>
  <si>
    <t>马卫兰·马合木提</t>
  </si>
  <si>
    <t>6521***2012</t>
  </si>
  <si>
    <t>185***482</t>
  </si>
  <si>
    <t>新疆皓程制造科技有限公司</t>
  </si>
  <si>
    <t>马伟小</t>
  </si>
  <si>
    <t>6404***3715</t>
  </si>
  <si>
    <t>175***979</t>
  </si>
  <si>
    <t>2025年9月</t>
  </si>
  <si>
    <t>第十二师康怡养老院</t>
  </si>
  <si>
    <t>李新远</t>
  </si>
  <si>
    <t>4110***6525</t>
  </si>
  <si>
    <t>131***587</t>
  </si>
  <si>
    <t>阿依姑再丽·玉苏普艾合麦提</t>
  </si>
  <si>
    <t>6531***2846</t>
  </si>
  <si>
    <t>147***071</t>
  </si>
  <si>
    <t>徐春凤</t>
  </si>
  <si>
    <t>3715***5229</t>
  </si>
  <si>
    <t>152***989</t>
  </si>
  <si>
    <t>麦迪尼木·巴吐尔</t>
  </si>
  <si>
    <t>6531***3427</t>
  </si>
  <si>
    <t>137***016</t>
  </si>
  <si>
    <t>塔吉古丽·艾散</t>
  </si>
  <si>
    <t>6531***1963</t>
  </si>
  <si>
    <t>175***213</t>
  </si>
  <si>
    <t>罗为峰</t>
  </si>
  <si>
    <t>6501***1013</t>
  </si>
  <si>
    <t>152***906</t>
  </si>
  <si>
    <t>邓文军</t>
  </si>
  <si>
    <t>6540***0513</t>
  </si>
  <si>
    <t>158***289</t>
  </si>
  <si>
    <t>李金敏</t>
  </si>
  <si>
    <t>6528***1622</t>
  </si>
  <si>
    <t>138***189</t>
  </si>
  <si>
    <t>杨文静</t>
  </si>
  <si>
    <t>6223***1388</t>
  </si>
  <si>
    <t>152***930</t>
  </si>
  <si>
    <t>王梦丽</t>
  </si>
  <si>
    <t>3717***6424</t>
  </si>
  <si>
    <t>198***505</t>
  </si>
  <si>
    <t>新疆宏信佳诚包装有限公司</t>
  </si>
  <si>
    <t>阿卜力克木·阿布都拉</t>
  </si>
  <si>
    <t>6532***2011</t>
  </si>
  <si>
    <t>177***529</t>
  </si>
  <si>
    <t>乌鲁木齐市中科技工学校有限责任公司</t>
  </si>
  <si>
    <t>朱奕瑞</t>
  </si>
  <si>
    <t>6501***4042</t>
  </si>
  <si>
    <t>157***858</t>
  </si>
  <si>
    <t>任萍</t>
  </si>
  <si>
    <t>6528***342X</t>
  </si>
  <si>
    <t>183***757</t>
  </si>
  <si>
    <t>童贞</t>
  </si>
  <si>
    <t>6523***2522</t>
  </si>
  <si>
    <t>159***346</t>
  </si>
  <si>
    <t>马子涵</t>
  </si>
  <si>
    <t>6521***0028</t>
  </si>
  <si>
    <t>166***437</t>
  </si>
  <si>
    <t>赵红明</t>
  </si>
  <si>
    <t>6212***3361</t>
  </si>
  <si>
    <t>184***600</t>
  </si>
  <si>
    <t>艾合麦提·吐如普</t>
  </si>
  <si>
    <t>6531***2213</t>
  </si>
  <si>
    <t>176***633</t>
  </si>
  <si>
    <t>加依娜尔·努尔加吐</t>
  </si>
  <si>
    <t>6541***2404</t>
  </si>
  <si>
    <t>166***119</t>
  </si>
  <si>
    <t>北新建材（新疆）有限公司</t>
  </si>
  <si>
    <t>周等笑</t>
  </si>
  <si>
    <t>6224***6125</t>
  </si>
  <si>
    <t>135***363</t>
  </si>
  <si>
    <t xml:space="preserve">第十二师乐康社会工作服务中心                                                                                                                                       </t>
  </si>
  <si>
    <t>夏文雯</t>
  </si>
  <si>
    <t>5002***5620</t>
  </si>
  <si>
    <t>132***264</t>
  </si>
  <si>
    <t>新疆小野在途汽车服务有限公司</t>
  </si>
  <si>
    <t>马温</t>
  </si>
  <si>
    <t>6523***3310</t>
  </si>
  <si>
    <t>177***728</t>
  </si>
  <si>
    <t>韩旭</t>
  </si>
  <si>
    <t>6523***4012</t>
  </si>
  <si>
    <t>135***067</t>
  </si>
  <si>
    <t>乌鲁木齐艾克威旅行社有限公司</t>
  </si>
  <si>
    <t>唐昊</t>
  </si>
  <si>
    <t>6521***2211</t>
  </si>
  <si>
    <t>183***731</t>
  </si>
  <si>
    <t>新疆中贸文化旅游有限公司</t>
  </si>
  <si>
    <t>宋佳</t>
  </si>
  <si>
    <t>3702***5021</t>
  </si>
  <si>
    <t>180***108</t>
  </si>
  <si>
    <t>达娜·夏依木拉提</t>
  </si>
  <si>
    <t>6523***312X</t>
  </si>
  <si>
    <t>157***010</t>
  </si>
  <si>
    <t>新疆中福文化旅游有限公司</t>
  </si>
  <si>
    <t>热伊莱·艾则孜</t>
  </si>
  <si>
    <t>6532***2426</t>
  </si>
  <si>
    <t>135***225</t>
  </si>
  <si>
    <t>新疆梦工厂国际旅行社有限公司</t>
  </si>
  <si>
    <t>刘旋</t>
  </si>
  <si>
    <t>5222***3241</t>
  </si>
  <si>
    <t>152***725</t>
  </si>
  <si>
    <t>王宇飞</t>
  </si>
  <si>
    <t>4127***2042</t>
  </si>
  <si>
    <t>131***511</t>
  </si>
  <si>
    <t>新疆朗客国际旅行社有限公司</t>
  </si>
  <si>
    <t>张晓萱</t>
  </si>
  <si>
    <t>6523***2020</t>
  </si>
  <si>
    <t>189***851</t>
  </si>
  <si>
    <t>陈天泽</t>
  </si>
  <si>
    <t>6501***0716</t>
  </si>
  <si>
    <t>191***228</t>
  </si>
  <si>
    <t>文进</t>
  </si>
  <si>
    <t>6205***6616</t>
  </si>
  <si>
    <t>177***306</t>
  </si>
  <si>
    <t>唐杰</t>
  </si>
  <si>
    <t>6542***0824</t>
  </si>
  <si>
    <t>186***237</t>
  </si>
  <si>
    <t>新疆丝路风景国际旅行社有限公司</t>
  </si>
  <si>
    <t>沈雅坤</t>
  </si>
  <si>
    <t>6501***6229</t>
  </si>
  <si>
    <t>180***323</t>
  </si>
  <si>
    <t>马晓瑞</t>
  </si>
  <si>
    <t>6208***3929</t>
  </si>
  <si>
    <t>132***251</t>
  </si>
  <si>
    <t>黄金库</t>
  </si>
  <si>
    <t>4127***5517</t>
  </si>
  <si>
    <t>195***890</t>
  </si>
  <si>
    <t>李可欣</t>
  </si>
  <si>
    <t>6223***4882</t>
  </si>
  <si>
    <t>178***508</t>
  </si>
  <si>
    <t>新疆千佰途国际旅行社有限公司</t>
  </si>
  <si>
    <t>李阳</t>
  </si>
  <si>
    <t>4113***5583</t>
  </si>
  <si>
    <t>181***469</t>
  </si>
  <si>
    <t>李静</t>
  </si>
  <si>
    <t>6529***0449</t>
  </si>
  <si>
    <t>188***573</t>
  </si>
  <si>
    <t>李洁</t>
  </si>
  <si>
    <t>6541***3542</t>
  </si>
  <si>
    <t>155***772</t>
  </si>
  <si>
    <t>郭学慧</t>
  </si>
  <si>
    <t>6521***0428</t>
  </si>
  <si>
    <t>166***802</t>
  </si>
  <si>
    <t>马文轩</t>
  </si>
  <si>
    <t>6528***1028</t>
  </si>
  <si>
    <t>189***054</t>
  </si>
  <si>
    <t>余景茹</t>
  </si>
  <si>
    <t>6501***2623</t>
  </si>
  <si>
    <t>180***155</t>
  </si>
  <si>
    <t>新疆牧游国际旅行社有限公司</t>
  </si>
  <si>
    <t>曾嘉乐</t>
  </si>
  <si>
    <t>6541***2613</t>
  </si>
  <si>
    <t>186***156</t>
  </si>
  <si>
    <t>王琰萱珂</t>
  </si>
  <si>
    <t>6501***5130</t>
  </si>
  <si>
    <t>180***069</t>
  </si>
  <si>
    <t>魏凯</t>
  </si>
  <si>
    <t>6542***3917</t>
  </si>
  <si>
    <t>166***709</t>
  </si>
  <si>
    <t>田晓晴</t>
  </si>
  <si>
    <t>6501***2421</t>
  </si>
  <si>
    <t>151***516</t>
  </si>
  <si>
    <t>孙艳玲</t>
  </si>
  <si>
    <t>4116***3426</t>
  </si>
  <si>
    <t>155***253</t>
  </si>
  <si>
    <t>张梦然</t>
  </si>
  <si>
    <t>4127***0608</t>
  </si>
  <si>
    <t>181***663</t>
  </si>
  <si>
    <t>李育懋</t>
  </si>
  <si>
    <t>6521***3920</t>
  </si>
  <si>
    <t>150***385</t>
  </si>
  <si>
    <t>张静</t>
  </si>
  <si>
    <t>6104***0828</t>
  </si>
  <si>
    <t>155***051</t>
  </si>
  <si>
    <t>张程齐</t>
  </si>
  <si>
    <t>6501***1634</t>
  </si>
  <si>
    <t>132***321</t>
  </si>
  <si>
    <t>侯兰兰</t>
  </si>
  <si>
    <t>6212***5643</t>
  </si>
  <si>
    <t>178***512</t>
  </si>
  <si>
    <t>洪娜娜</t>
  </si>
  <si>
    <t>4115***7526</t>
  </si>
  <si>
    <t>176***529</t>
  </si>
  <si>
    <t>孙乐乐</t>
  </si>
  <si>
    <t>6204***6221</t>
  </si>
  <si>
    <t>155***476</t>
  </si>
  <si>
    <t>刘倩</t>
  </si>
  <si>
    <t>6501***3241</t>
  </si>
  <si>
    <t>180***514</t>
  </si>
  <si>
    <t>新疆妙途国际旅行社有限公司</t>
  </si>
  <si>
    <t>王紫涵</t>
  </si>
  <si>
    <t>6228***0922</t>
  </si>
  <si>
    <t>186***601</t>
  </si>
  <si>
    <t>雷千影</t>
  </si>
  <si>
    <t>6523***6420</t>
  </si>
  <si>
    <t>152***227</t>
  </si>
  <si>
    <t>汪萍</t>
  </si>
  <si>
    <t>6523***3024</t>
  </si>
  <si>
    <t>181***265</t>
  </si>
  <si>
    <t>尚文轩</t>
  </si>
  <si>
    <t>6542***0724</t>
  </si>
  <si>
    <t>176***045</t>
  </si>
  <si>
    <t>谢雪莲</t>
  </si>
  <si>
    <t>6227***0821</t>
  </si>
  <si>
    <t>131***204</t>
  </si>
  <si>
    <t>郑梦娟</t>
  </si>
  <si>
    <t>4127***1082</t>
  </si>
  <si>
    <t>189***109</t>
  </si>
  <si>
    <t>张梦涵</t>
  </si>
  <si>
    <t>4102***9843</t>
  </si>
  <si>
    <t>152***391</t>
  </si>
  <si>
    <t>康莹</t>
  </si>
  <si>
    <t>6104***2025</t>
  </si>
  <si>
    <t>133***611</t>
  </si>
  <si>
    <t>何清岚</t>
  </si>
  <si>
    <t>6540***212X</t>
  </si>
  <si>
    <t>193***231</t>
  </si>
  <si>
    <t>李紫琪</t>
  </si>
  <si>
    <t>6501***1624</t>
  </si>
  <si>
    <t>181***054</t>
  </si>
  <si>
    <t>曾虹鲜</t>
  </si>
  <si>
    <t>5109***3603</t>
  </si>
  <si>
    <t>195***183</t>
  </si>
  <si>
    <t>杨立蓉</t>
  </si>
  <si>
    <t>6223***0842</t>
  </si>
  <si>
    <t>157***217</t>
  </si>
  <si>
    <t>张楠</t>
  </si>
  <si>
    <t>6522***3524</t>
  </si>
  <si>
    <t>180***711</t>
  </si>
  <si>
    <t>杨学涛</t>
  </si>
  <si>
    <t>6541***0813</t>
  </si>
  <si>
    <t>150***179</t>
  </si>
  <si>
    <t>刘欣悦</t>
  </si>
  <si>
    <t>6203***0323</t>
  </si>
  <si>
    <t>133***126</t>
  </si>
  <si>
    <t>康乾霞</t>
  </si>
  <si>
    <t>6224***3123</t>
  </si>
  <si>
    <t>177***546</t>
  </si>
  <si>
    <t>李续续</t>
  </si>
  <si>
    <t>6205***2682</t>
  </si>
  <si>
    <t>181***293</t>
  </si>
  <si>
    <t>马英</t>
  </si>
  <si>
    <t>6541***0022</t>
  </si>
  <si>
    <t>181***554</t>
  </si>
  <si>
    <t>胡丽媛</t>
  </si>
  <si>
    <t>6205***702X</t>
  </si>
  <si>
    <t>173***542</t>
  </si>
  <si>
    <t>魏琴</t>
  </si>
  <si>
    <t>6223***2042</t>
  </si>
  <si>
    <t>131***916</t>
  </si>
  <si>
    <t>新疆泽行疆途国际旅行社有限公司</t>
  </si>
  <si>
    <t>高雅琪</t>
  </si>
  <si>
    <t>6501***3021</t>
  </si>
  <si>
    <t>177***917</t>
  </si>
  <si>
    <t>邓鹏</t>
  </si>
  <si>
    <t>5002***6211</t>
  </si>
  <si>
    <t>181***605</t>
  </si>
  <si>
    <t>唐学龙</t>
  </si>
  <si>
    <t>6523***1919</t>
  </si>
  <si>
    <t>186***943</t>
  </si>
  <si>
    <t>新疆梦启国际旅行社有限公司</t>
  </si>
  <si>
    <t>孙航航</t>
  </si>
  <si>
    <t>4110***6534</t>
  </si>
  <si>
    <t>137***865</t>
  </si>
  <si>
    <t>马燕</t>
  </si>
  <si>
    <t>6541***2525</t>
  </si>
  <si>
    <t>191***779</t>
  </si>
  <si>
    <t>新疆聚鑫慧建材有限公司</t>
  </si>
  <si>
    <t>崔澄曜</t>
  </si>
  <si>
    <t>3209***5719</t>
  </si>
  <si>
    <t>158***917</t>
  </si>
  <si>
    <t>阿布都西库尔·托合提买提</t>
  </si>
  <si>
    <t>6531***1537</t>
  </si>
  <si>
    <t>155***200</t>
  </si>
  <si>
    <t>阿卜敦麦麦提·托合提麦麦提</t>
  </si>
  <si>
    <t>6532***3296</t>
  </si>
  <si>
    <t>192***157</t>
  </si>
  <si>
    <t>新疆中创未来科技有限责任公司</t>
  </si>
  <si>
    <t>胡慧远</t>
  </si>
  <si>
    <t>6501***0624</t>
  </si>
  <si>
    <t>155***812</t>
  </si>
  <si>
    <t>新疆天润暖通建材有限公司</t>
  </si>
  <si>
    <t>吾布力艾山·吉力勒</t>
  </si>
  <si>
    <t>6532***1513</t>
  </si>
  <si>
    <t>156***821</t>
  </si>
  <si>
    <t>菲尔黛维斯·库都斯</t>
  </si>
  <si>
    <t>6501***2313</t>
  </si>
  <si>
    <t>157***814</t>
  </si>
  <si>
    <t>新疆誉拓隆疆文具有限公司</t>
  </si>
  <si>
    <t>刘钰轩</t>
  </si>
  <si>
    <t>1305***3921</t>
  </si>
  <si>
    <t>151***270</t>
  </si>
  <si>
    <t>新疆和兴恒石新材料有限责任公司</t>
  </si>
  <si>
    <t>康丽生</t>
  </si>
  <si>
    <t>1304***1915</t>
  </si>
  <si>
    <t>152***279</t>
  </si>
  <si>
    <t>新疆希梵尼食品有限公司</t>
  </si>
  <si>
    <t>陶莹莹</t>
  </si>
  <si>
    <t>4127***2929</t>
  </si>
  <si>
    <t>131***210</t>
  </si>
  <si>
    <t>谢奥雪</t>
  </si>
  <si>
    <t>4113***4824</t>
  </si>
  <si>
    <t>185***709</t>
  </si>
  <si>
    <t>新疆崇吾斯坦目食品科技有限公司</t>
  </si>
  <si>
    <t>亚森江·麦麦提</t>
  </si>
  <si>
    <t>6531***2038</t>
  </si>
  <si>
    <t>177***855</t>
  </si>
  <si>
    <t>阿卜杜拉·毛拉木</t>
  </si>
  <si>
    <t>6531***5612</t>
  </si>
  <si>
    <t>166***425</t>
  </si>
  <si>
    <t>热依拉·阿布来提</t>
  </si>
  <si>
    <t>6531***2420</t>
  </si>
  <si>
    <t>186***128</t>
  </si>
  <si>
    <t>阿依早热·阿布力米提</t>
  </si>
  <si>
    <t>6531***022X</t>
  </si>
  <si>
    <t>193***524</t>
  </si>
  <si>
    <t>开丽比努尔·吐尔孙</t>
  </si>
  <si>
    <t>6531***5301</t>
  </si>
  <si>
    <t>175***550</t>
  </si>
  <si>
    <t>新疆金广通达标识标牌制作有限公司</t>
  </si>
  <si>
    <t>陈灵</t>
  </si>
  <si>
    <t>6541***0621</t>
  </si>
  <si>
    <t>159***957</t>
  </si>
  <si>
    <t>新疆路德新材料有限公司</t>
  </si>
  <si>
    <t>张永孝</t>
  </si>
  <si>
    <t>6321***451X</t>
  </si>
  <si>
    <t>155***267</t>
  </si>
  <si>
    <t>乌鲁木齐伟星新型建材有限公司</t>
  </si>
  <si>
    <t>王潇晗</t>
  </si>
  <si>
    <t>4102***3043</t>
  </si>
  <si>
    <t>150***174</t>
  </si>
  <si>
    <t>宋佳瑶</t>
  </si>
  <si>
    <t>6101***3521</t>
  </si>
  <si>
    <t>133***398</t>
  </si>
  <si>
    <t>新疆坚锋工程机械有限公司</t>
  </si>
  <si>
    <t>张坤</t>
  </si>
  <si>
    <t>4114***2812</t>
  </si>
  <si>
    <t>187***261</t>
  </si>
  <si>
    <t>乌鲁木齐上善元科技有限公司</t>
  </si>
  <si>
    <t>杨海霞</t>
  </si>
  <si>
    <t>6201***7428</t>
  </si>
  <si>
    <t>181***553</t>
  </si>
  <si>
    <t>刘菲</t>
  </si>
  <si>
    <t>4116***0840</t>
  </si>
  <si>
    <t>188***108</t>
  </si>
  <si>
    <t>郭晓倩</t>
  </si>
  <si>
    <t>6222***2422</t>
  </si>
  <si>
    <t>177***785</t>
  </si>
  <si>
    <t>创福智能装备（乌鲁木齐）有限公司</t>
  </si>
  <si>
    <t>蒋欣怡</t>
  </si>
  <si>
    <t>6107***2525</t>
  </si>
  <si>
    <t>181***980</t>
  </si>
</sst>
</file>

<file path=xl/styles.xml><?xml version="1.0" encoding="utf-8"?>
<styleSheet xmlns="http://schemas.openxmlformats.org/spreadsheetml/2006/main">
  <numFmts count="9">
    <numFmt numFmtId="176" formatCode="0_ "/>
    <numFmt numFmtId="177" formatCode="yyyy&quot;年&quot;m&quot;月&quot;;@"/>
    <numFmt numFmtId="178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9" formatCode="0_);[Red]\(0\)"/>
    <numFmt numFmtId="180" formatCode="0.00_);[Red]\(0.00\)"/>
  </numFmts>
  <fonts count="27">
    <font>
      <sz val="11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22"/>
      <name val="方正小标宋简体"/>
      <charset val="134"/>
    </font>
    <font>
      <sz val="12"/>
      <name val="仿宋_GB2312"/>
      <charset val="134"/>
    </font>
    <font>
      <sz val="10"/>
      <name val="仿宋_GB2312"/>
      <charset val="134"/>
    </font>
    <font>
      <sz val="11"/>
      <name val="仿宋_GB2312"/>
      <charset val="134"/>
    </font>
    <font>
      <sz val="11"/>
      <name val="宋体"/>
      <charset val="0"/>
    </font>
    <font>
      <sz val="12"/>
      <name val="宋体"/>
      <charset val="134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b/>
      <sz val="11"/>
      <color indexed="9"/>
      <name val="宋体"/>
      <charset val="0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60"/>
      <name val="宋体"/>
      <charset val="0"/>
    </font>
    <font>
      <sz val="11"/>
      <color indexed="62"/>
      <name val="宋体"/>
      <charset val="0"/>
    </font>
    <font>
      <b/>
      <sz val="15"/>
      <color indexed="62"/>
      <name val="宋体"/>
      <charset val="134"/>
    </font>
    <font>
      <b/>
      <sz val="11"/>
      <color indexed="62"/>
      <name val="宋体"/>
      <charset val="134"/>
    </font>
    <font>
      <b/>
      <sz val="11"/>
      <color indexed="8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b/>
      <sz val="11"/>
      <color indexed="63"/>
      <name val="宋体"/>
      <charset val="0"/>
    </font>
    <font>
      <i/>
      <sz val="11"/>
      <color indexed="23"/>
      <name val="宋体"/>
      <charset val="0"/>
    </font>
    <font>
      <sz val="11"/>
      <color indexed="52"/>
      <name val="宋体"/>
      <charset val="0"/>
    </font>
    <font>
      <sz val="11"/>
      <color indexed="17"/>
      <name val="宋体"/>
      <charset val="0"/>
    </font>
    <font>
      <b/>
      <sz val="11"/>
      <color indexed="52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9" borderId="12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2" fillId="14" borderId="15" applyNumberFormat="0" applyAlignment="0" applyProtection="0">
      <alignment vertical="center"/>
    </xf>
    <xf numFmtId="0" fontId="26" fillId="14" borderId="12" applyNumberFormat="0" applyAlignment="0" applyProtection="0">
      <alignment vertical="center"/>
    </xf>
    <xf numFmtId="0" fontId="11" fillId="4" borderId="10" applyNumberFormat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 shrinkToFit="1"/>
    </xf>
    <xf numFmtId="178" fontId="2" fillId="0" borderId="0" xfId="0" applyNumberFormat="1" applyFont="1" applyFill="1">
      <alignment vertical="center"/>
    </xf>
    <xf numFmtId="177" fontId="2" fillId="0" borderId="0" xfId="0" applyNumberFormat="1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shrinkToFit="1"/>
    </xf>
    <xf numFmtId="178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178" fontId="4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shrinkToFi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shrinkToFit="1"/>
    </xf>
    <xf numFmtId="178" fontId="5" fillId="0" borderId="4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shrinkToFit="1"/>
      <protection locked="0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 shrinkToFit="1"/>
    </xf>
    <xf numFmtId="49" fontId="2" fillId="0" borderId="2" xfId="0" applyNumberFormat="1" applyFont="1" applyFill="1" applyBorder="1" applyAlignment="1">
      <alignment horizontal="center" vertical="center" shrinkToFit="1"/>
    </xf>
    <xf numFmtId="176" fontId="2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shrinkToFi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2" xfId="0" applyNumberFormat="1" applyFont="1" applyFill="1" applyBorder="1" applyAlignment="1">
      <alignment horizontal="center" vertical="center" wrapText="1" shrinkToFit="1"/>
    </xf>
    <xf numFmtId="49" fontId="2" fillId="0" borderId="2" xfId="52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176" fontId="2" fillId="0" borderId="2" xfId="9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shrinkToFit="1"/>
    </xf>
    <xf numFmtId="0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177" fontId="4" fillId="0" borderId="5" xfId="0" applyNumberFormat="1" applyFont="1" applyFill="1" applyBorder="1" applyAlignment="1">
      <alignment horizontal="center" vertical="center" wrapText="1"/>
    </xf>
    <xf numFmtId="177" fontId="4" fillId="0" borderId="6" xfId="0" applyNumberFormat="1" applyFont="1" applyFill="1" applyBorder="1" applyAlignment="1">
      <alignment horizontal="center" vertical="center" wrapText="1"/>
    </xf>
    <xf numFmtId="178" fontId="5" fillId="0" borderId="2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horizontal="center" vertical="center" wrapText="1"/>
    </xf>
    <xf numFmtId="177" fontId="5" fillId="0" borderId="8" xfId="0" applyNumberFormat="1" applyFont="1" applyFill="1" applyBorder="1" applyAlignment="1">
      <alignment horizontal="center" vertical="center" wrapText="1"/>
    </xf>
    <xf numFmtId="177" fontId="5" fillId="0" borderId="4" xfId="0" applyNumberFormat="1" applyFont="1" applyFill="1" applyBorder="1" applyAlignment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 wrapText="1"/>
    </xf>
    <xf numFmtId="9" fontId="2" fillId="0" borderId="2" xfId="0" applyNumberFormat="1" applyFont="1" applyFill="1" applyBorder="1" applyAlignment="1">
      <alignment horizontal="center" vertical="center" wrapText="1"/>
    </xf>
    <xf numFmtId="57" fontId="2" fillId="0" borderId="2" xfId="0" applyNumberFormat="1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 shrinkToFit="1"/>
    </xf>
    <xf numFmtId="177" fontId="2" fillId="0" borderId="2" xfId="0" applyNumberFormat="1" applyFont="1" applyFill="1" applyBorder="1" applyAlignment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/>
    </xf>
    <xf numFmtId="57" fontId="2" fillId="0" borderId="2" xfId="0" applyNumberFormat="1" applyFont="1" applyFill="1" applyBorder="1" applyAlignment="1">
      <alignment horizontal="center" vertical="center" wrapText="1"/>
    </xf>
    <xf numFmtId="179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vertical="center" wrapText="1"/>
    </xf>
    <xf numFmtId="178" fontId="2" fillId="0" borderId="2" xfId="0" applyNumberFormat="1" applyFont="1" applyFill="1" applyBorder="1" applyAlignment="1" applyProtection="1">
      <alignment horizontal="center" vertical="center" wrapText="1"/>
    </xf>
    <xf numFmtId="180" fontId="2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8" fontId="7" fillId="0" borderId="2" xfId="0" applyNumberFormat="1" applyFont="1" applyFill="1" applyBorder="1" applyAlignment="1">
      <alignment horizontal="center" vertical="center" wrapText="1"/>
    </xf>
    <xf numFmtId="176" fontId="7" fillId="0" borderId="2" xfId="9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9" xfId="0" applyNumberFormat="1" applyFont="1" applyFill="1" applyBorder="1" applyAlignment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常规 18" xfId="5"/>
    <cellStyle name="百分比" xfId="6" builtinId="5"/>
    <cellStyle name="标题" xfId="7"/>
    <cellStyle name="货币[0]" xfId="8" builtinId="7"/>
    <cellStyle name="常规 10 10 2 2" xfId="9"/>
    <cellStyle name="超链接" xfId="10" builtinId="8"/>
    <cellStyle name="注释" xfId="11"/>
    <cellStyle name="已访问的超链接" xfId="12" builtinId="9"/>
    <cellStyle name="60% - 强调文字颜色 2" xfId="13"/>
    <cellStyle name="标题 4" xfId="14"/>
    <cellStyle name="警告文本" xfId="15"/>
    <cellStyle name="解释性文本" xfId="16"/>
    <cellStyle name="百分比 4" xfId="17"/>
    <cellStyle name="标题 1" xfId="18"/>
    <cellStyle name="标题 2" xfId="19"/>
    <cellStyle name="60% - 强调文字颜色 1" xfId="20"/>
    <cellStyle name="标题 3" xfId="21"/>
    <cellStyle name="20% - 强调文字颜色 3" xfId="22"/>
    <cellStyle name="输入" xfId="23"/>
    <cellStyle name="60% - 强调文字颜色 4" xfId="24"/>
    <cellStyle name="输出" xfId="25"/>
    <cellStyle name="计算" xfId="26"/>
    <cellStyle name="检查单元格" xfId="27"/>
    <cellStyle name="百分比 12" xfId="28"/>
    <cellStyle name="20% - 强调文字颜色 6" xfId="29"/>
    <cellStyle name="强调文字颜色 2" xfId="30"/>
    <cellStyle name="链接单元格" xfId="31"/>
    <cellStyle name="汇总" xfId="32"/>
    <cellStyle name="好" xfId="33"/>
    <cellStyle name="40% - 强调文字颜色 3" xfId="34"/>
    <cellStyle name="差" xfId="35"/>
    <cellStyle name="适中" xfId="36"/>
    <cellStyle name="20% - 强调文字颜色 5" xfId="37"/>
    <cellStyle name="强调文字颜色 1" xfId="38"/>
    <cellStyle name="20% - 强调文字颜色 1" xfId="39"/>
    <cellStyle name="40% - 强调文字颜色 1" xfId="40"/>
    <cellStyle name="20% - 强调文字颜色 2" xfId="41"/>
    <cellStyle name="40% - 强调文字颜色 2" xfId="42"/>
    <cellStyle name="强调文字颜色 3" xfId="43"/>
    <cellStyle name="60% - 强调文字颜色 3" xfId="44"/>
    <cellStyle name="20% - 强调文字颜色 4" xfId="45"/>
    <cellStyle name="40% - 强调文字颜色 4" xfId="46"/>
    <cellStyle name="强调文字颜色 5" xfId="47"/>
    <cellStyle name="常规 2 2" xfId="48"/>
    <cellStyle name="40% - 强调文字颜色 5" xfId="49"/>
    <cellStyle name="60% - 强调文字颜色 5" xfId="50"/>
    <cellStyle name="强调文字颜色 6" xfId="51"/>
    <cellStyle name="常规 10" xfId="52"/>
    <cellStyle name="40% - 强调文字颜色 6" xfId="53"/>
    <cellStyle name="常规 2 10" xfId="54"/>
    <cellStyle name="60% - 强调文字颜色 6" xfId="55"/>
    <cellStyle name="常规 2" xfId="56"/>
    <cellStyle name="常规 19" xfId="57"/>
    <cellStyle name="常规 10 3 3" xfId="58"/>
    <cellStyle name="常规 3" xfId="59"/>
    <cellStyle name="常规_Sheet1_温泉10年01-12月社保明细表" xfId="60"/>
    <cellStyle name="常规 2 10 2" xfId="61"/>
  </cellStyles>
  <dxfs count="1">
    <dxf>
      <font>
        <color indexed="16"/>
      </font>
      <fill>
        <patternFill>
          <fgColor indexed="10"/>
          <bgColor indexed="45"/>
        </patternFill>
      </fill>
    </dxf>
  </dxf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a="http://schemas.openxmlformats.org/drawingml/2006/main" xmlns:xdr="http://schemas.openxmlformats.org/drawingml/2006/spreadsheetDrawing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Q189"/>
  <sheetViews>
    <sheetView tabSelected="1" zoomScale="90" zoomScaleNormal="90" topLeftCell="A170" workbookViewId="0">
      <selection activeCell="R183" sqref="R183"/>
    </sheetView>
  </sheetViews>
  <sheetFormatPr defaultColWidth="9" defaultRowHeight="14.4"/>
  <cols>
    <col min="1" max="1" width="4.44444444444444" style="2" customWidth="1"/>
    <col min="2" max="2" width="30.6666666666667" style="2" customWidth="1"/>
    <col min="3" max="3" width="22.1111111111111" style="3" customWidth="1"/>
    <col min="4" max="4" width="5.55555555555556" style="2" customWidth="1"/>
    <col min="5" max="5" width="16.1666666666667" style="2" customWidth="1"/>
    <col min="6" max="6" width="13.3240740740741" style="2" customWidth="1"/>
    <col min="7" max="7" width="13.6944444444444" style="2" customWidth="1"/>
    <col min="8" max="8" width="9.44444444444444" style="4" customWidth="1"/>
    <col min="9" max="9" width="7.33333333333333" style="4" customWidth="1"/>
    <col min="10" max="10" width="10.6666666666667" style="4" customWidth="1"/>
    <col min="11" max="11" width="11" style="4" customWidth="1"/>
    <col min="12" max="12" width="9.55555555555556" style="4" customWidth="1"/>
    <col min="13" max="13" width="6.66666666666667" style="2" customWidth="1"/>
    <col min="14" max="14" width="10.8611111111111" style="4" customWidth="1"/>
    <col min="15" max="16" width="11.8888888888889" style="5" customWidth="1"/>
    <col min="17" max="17" width="5.37962962962963" style="2" customWidth="1"/>
    <col min="18" max="16384" width="9" style="2"/>
  </cols>
  <sheetData>
    <row r="1" ht="40" customHeight="1" spans="1:17">
      <c r="A1" s="6" t="s">
        <v>0</v>
      </c>
      <c r="B1" s="6"/>
      <c r="C1" s="7"/>
      <c r="D1" s="6"/>
      <c r="E1" s="6"/>
      <c r="F1" s="6"/>
      <c r="G1" s="6"/>
      <c r="H1" s="8"/>
      <c r="I1" s="8"/>
      <c r="J1" s="8"/>
      <c r="K1" s="8"/>
      <c r="L1" s="8"/>
      <c r="M1" s="6"/>
      <c r="N1" s="8"/>
      <c r="O1" s="36"/>
      <c r="P1" s="36"/>
      <c r="Q1" s="6"/>
    </row>
    <row r="2" ht="19" customHeight="1" spans="1:17">
      <c r="A2" s="9" t="s">
        <v>1</v>
      </c>
      <c r="B2" s="9" t="s">
        <v>2</v>
      </c>
      <c r="C2" s="10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1" t="s">
        <v>8</v>
      </c>
      <c r="I2" s="11"/>
      <c r="J2" s="11" t="s">
        <v>9</v>
      </c>
      <c r="K2" s="11"/>
      <c r="L2" s="11"/>
      <c r="M2" s="37" t="s">
        <v>10</v>
      </c>
      <c r="N2" s="38" t="s">
        <v>11</v>
      </c>
      <c r="O2" s="39" t="s">
        <v>12</v>
      </c>
      <c r="P2" s="40"/>
      <c r="Q2" s="37" t="s">
        <v>13</v>
      </c>
    </row>
    <row r="3" s="1" customFormat="1" ht="27" customHeight="1" spans="1:17">
      <c r="A3" s="12"/>
      <c r="B3" s="12"/>
      <c r="C3" s="13"/>
      <c r="D3" s="12"/>
      <c r="E3" s="12"/>
      <c r="F3" s="12"/>
      <c r="G3" s="12"/>
      <c r="H3" s="14" t="s">
        <v>14</v>
      </c>
      <c r="I3" s="14" t="s">
        <v>15</v>
      </c>
      <c r="J3" s="41" t="s">
        <v>16</v>
      </c>
      <c r="K3" s="41" t="s">
        <v>17</v>
      </c>
      <c r="L3" s="41" t="s">
        <v>18</v>
      </c>
      <c r="M3" s="12"/>
      <c r="N3" s="42"/>
      <c r="O3" s="43"/>
      <c r="P3" s="44"/>
      <c r="Q3" s="12"/>
    </row>
    <row r="4" s="1" customFormat="1" ht="30" customHeight="1" spans="1:17">
      <c r="A4" s="15"/>
      <c r="B4" s="15"/>
      <c r="C4" s="16"/>
      <c r="D4" s="15"/>
      <c r="E4" s="15"/>
      <c r="F4" s="15"/>
      <c r="G4" s="15"/>
      <c r="H4" s="17"/>
      <c r="I4" s="17"/>
      <c r="J4" s="41"/>
      <c r="K4" s="41"/>
      <c r="L4" s="41"/>
      <c r="M4" s="15"/>
      <c r="N4" s="17"/>
      <c r="O4" s="45" t="s">
        <v>19</v>
      </c>
      <c r="P4" s="45" t="s">
        <v>20</v>
      </c>
      <c r="Q4" s="15"/>
    </row>
    <row r="5" ht="22" customHeight="1" spans="1:17">
      <c r="A5" s="9">
        <v>1</v>
      </c>
      <c r="B5" s="9">
        <v>2</v>
      </c>
      <c r="C5" s="10">
        <v>3</v>
      </c>
      <c r="D5" s="9">
        <v>4</v>
      </c>
      <c r="E5" s="9">
        <v>5</v>
      </c>
      <c r="F5" s="9">
        <v>6</v>
      </c>
      <c r="G5" s="9">
        <v>7</v>
      </c>
      <c r="H5" s="18">
        <v>8</v>
      </c>
      <c r="I5" s="18">
        <v>9</v>
      </c>
      <c r="J5" s="18">
        <v>14</v>
      </c>
      <c r="K5" s="18">
        <v>15</v>
      </c>
      <c r="L5" s="18">
        <v>16</v>
      </c>
      <c r="M5" s="18">
        <v>18</v>
      </c>
      <c r="N5" s="18">
        <v>19</v>
      </c>
      <c r="O5" s="9">
        <v>20</v>
      </c>
      <c r="P5" s="9"/>
      <c r="Q5" s="9">
        <v>21</v>
      </c>
    </row>
    <row r="6" s="2" customFormat="1" ht="24" customHeight="1" spans="1:17">
      <c r="A6" s="19">
        <v>1</v>
      </c>
      <c r="B6" s="19" t="s">
        <v>21</v>
      </c>
      <c r="C6" s="20" t="s">
        <v>22</v>
      </c>
      <c r="D6" s="21" t="s">
        <v>23</v>
      </c>
      <c r="E6" s="22" t="s">
        <v>24</v>
      </c>
      <c r="F6" s="22" t="s">
        <v>25</v>
      </c>
      <c r="G6" s="19" t="s">
        <v>26</v>
      </c>
      <c r="H6" s="19">
        <v>7186</v>
      </c>
      <c r="I6" s="25">
        <v>8448</v>
      </c>
      <c r="J6" s="46">
        <f t="shared" ref="J6:J38" si="0">ROUND(H6*8%,2)</f>
        <v>574.88</v>
      </c>
      <c r="K6" s="46">
        <f t="shared" ref="K6:K38" si="1">ROUND(I6*2%,2)</f>
        <v>168.96</v>
      </c>
      <c r="L6" s="46">
        <f t="shared" ref="L6:L38" si="2">ROUND(H6*0.5%,2)</f>
        <v>35.93</v>
      </c>
      <c r="M6" s="47">
        <v>0.25</v>
      </c>
      <c r="N6" s="46">
        <f t="shared" ref="N6:N25" si="3">ROUNDDOWN((J6+K6+L6)*M6,2)</f>
        <v>194.94</v>
      </c>
      <c r="O6" s="48">
        <v>45901</v>
      </c>
      <c r="P6" s="48">
        <v>45962</v>
      </c>
      <c r="Q6" s="19">
        <f t="shared" ref="Q6:Q41" si="4">DATEDIF(O6,P6,"M")+1</f>
        <v>3</v>
      </c>
    </row>
    <row r="7" s="2" customFormat="1" ht="24" customHeight="1" spans="1:17">
      <c r="A7" s="19">
        <v>2</v>
      </c>
      <c r="B7" s="19"/>
      <c r="C7" s="20" t="s">
        <v>27</v>
      </c>
      <c r="D7" s="21" t="s">
        <v>23</v>
      </c>
      <c r="E7" s="22" t="s">
        <v>28</v>
      </c>
      <c r="F7" s="22" t="s">
        <v>29</v>
      </c>
      <c r="G7" s="19" t="s">
        <v>26</v>
      </c>
      <c r="H7" s="19">
        <v>7998</v>
      </c>
      <c r="I7" s="25">
        <v>8448</v>
      </c>
      <c r="J7" s="46">
        <f>ROUND(H7*8%,2)</f>
        <v>639.84</v>
      </c>
      <c r="K7" s="46">
        <f>ROUND(I7*2%,2)</f>
        <v>168.96</v>
      </c>
      <c r="L7" s="46">
        <f>ROUND(H7*0.5%,2)</f>
        <v>39.99</v>
      </c>
      <c r="M7" s="47">
        <v>0.25</v>
      </c>
      <c r="N7" s="46">
        <f>ROUNDDOWN((J7+K7+L7)*M7,2)</f>
        <v>212.19</v>
      </c>
      <c r="O7" s="48">
        <v>45901</v>
      </c>
      <c r="P7" s="48">
        <v>45962</v>
      </c>
      <c r="Q7" s="19">
        <f>DATEDIF(O7,P7,"M")+1</f>
        <v>3</v>
      </c>
    </row>
    <row r="8" s="2" customFormat="1" ht="24" customHeight="1" spans="1:17">
      <c r="A8" s="19">
        <v>3</v>
      </c>
      <c r="B8" s="19"/>
      <c r="C8" s="20" t="s">
        <v>30</v>
      </c>
      <c r="D8" s="21" t="s">
        <v>23</v>
      </c>
      <c r="E8" s="22" t="s">
        <v>31</v>
      </c>
      <c r="F8" s="22" t="s">
        <v>32</v>
      </c>
      <c r="G8" s="19" t="s">
        <v>26</v>
      </c>
      <c r="H8" s="19">
        <v>7923</v>
      </c>
      <c r="I8" s="25">
        <v>8448</v>
      </c>
      <c r="J8" s="46">
        <f>ROUND(H8*8%,2)</f>
        <v>633.84</v>
      </c>
      <c r="K8" s="46">
        <f>ROUND(I8*2%,2)</f>
        <v>168.96</v>
      </c>
      <c r="L8" s="46">
        <f>ROUND(H8*0.5%,2)</f>
        <v>39.62</v>
      </c>
      <c r="M8" s="47">
        <v>0.25</v>
      </c>
      <c r="N8" s="46">
        <f>ROUNDDOWN((J8+K8+L8)*M8,2)</f>
        <v>210.6</v>
      </c>
      <c r="O8" s="48">
        <v>45901</v>
      </c>
      <c r="P8" s="48">
        <v>45962</v>
      </c>
      <c r="Q8" s="19">
        <f>DATEDIF(O8,P8,"M")+1</f>
        <v>3</v>
      </c>
    </row>
    <row r="9" s="2" customFormat="1" ht="24" customHeight="1" spans="1:17">
      <c r="A9" s="19">
        <v>4</v>
      </c>
      <c r="B9" s="19"/>
      <c r="C9" s="20" t="s">
        <v>33</v>
      </c>
      <c r="D9" s="21" t="s">
        <v>23</v>
      </c>
      <c r="E9" s="22" t="s">
        <v>34</v>
      </c>
      <c r="F9" s="22" t="s">
        <v>35</v>
      </c>
      <c r="G9" s="19" t="s">
        <v>26</v>
      </c>
      <c r="H9" s="19">
        <v>7644</v>
      </c>
      <c r="I9" s="25">
        <v>8448</v>
      </c>
      <c r="J9" s="46">
        <f>ROUND(H9*8%,2)</f>
        <v>611.52</v>
      </c>
      <c r="K9" s="46">
        <f>ROUND(I9*2%,2)</f>
        <v>168.96</v>
      </c>
      <c r="L9" s="46">
        <f>ROUND(H9*0.5%,2)</f>
        <v>38.22</v>
      </c>
      <c r="M9" s="47">
        <v>0.25</v>
      </c>
      <c r="N9" s="46">
        <f>ROUNDDOWN((J9+K9+L9)*M9,2)</f>
        <v>204.67</v>
      </c>
      <c r="O9" s="48">
        <v>45901</v>
      </c>
      <c r="P9" s="48">
        <v>45962</v>
      </c>
      <c r="Q9" s="19">
        <f>DATEDIF(O9,P9,"M")+1</f>
        <v>3</v>
      </c>
    </row>
    <row r="10" s="2" customFormat="1" ht="24" customHeight="1" spans="1:17">
      <c r="A10" s="19">
        <v>5</v>
      </c>
      <c r="B10" s="19"/>
      <c r="C10" s="20" t="s">
        <v>36</v>
      </c>
      <c r="D10" s="21" t="s">
        <v>23</v>
      </c>
      <c r="E10" s="22" t="s">
        <v>37</v>
      </c>
      <c r="F10" s="22" t="s">
        <v>38</v>
      </c>
      <c r="G10" s="19" t="s">
        <v>26</v>
      </c>
      <c r="H10" s="19">
        <v>6290</v>
      </c>
      <c r="I10" s="25">
        <v>8448</v>
      </c>
      <c r="J10" s="46">
        <f>ROUND(H10*8%,2)</f>
        <v>503.2</v>
      </c>
      <c r="K10" s="46">
        <f>ROUND(I10*2%,2)</f>
        <v>168.96</v>
      </c>
      <c r="L10" s="46">
        <f>ROUND(H10*0.5%,2)</f>
        <v>31.45</v>
      </c>
      <c r="M10" s="47">
        <v>0.25</v>
      </c>
      <c r="N10" s="46">
        <f>ROUNDDOWN((J10+K10+L10)*M10,2)</f>
        <v>175.9</v>
      </c>
      <c r="O10" s="48">
        <v>45901</v>
      </c>
      <c r="P10" s="48">
        <v>45962</v>
      </c>
      <c r="Q10" s="19">
        <f>DATEDIF(O10,P10,"M")+1</f>
        <v>3</v>
      </c>
    </row>
    <row r="11" s="2" customFormat="1" ht="24" customHeight="1" spans="1:17">
      <c r="A11" s="19">
        <v>6</v>
      </c>
      <c r="B11" s="19"/>
      <c r="C11" s="23" t="s">
        <v>39</v>
      </c>
      <c r="D11" s="21" t="s">
        <v>40</v>
      </c>
      <c r="E11" s="22" t="s">
        <v>41</v>
      </c>
      <c r="F11" s="22" t="s">
        <v>42</v>
      </c>
      <c r="G11" s="19" t="s">
        <v>26</v>
      </c>
      <c r="H11" s="19">
        <v>6437</v>
      </c>
      <c r="I11" s="25">
        <v>8448</v>
      </c>
      <c r="J11" s="46">
        <f>ROUND(H11*8%,2)</f>
        <v>514.96</v>
      </c>
      <c r="K11" s="46">
        <f>ROUND(I11*2%,2)</f>
        <v>168.96</v>
      </c>
      <c r="L11" s="46">
        <f>ROUND(H11*0.5%,2)</f>
        <v>32.19</v>
      </c>
      <c r="M11" s="47">
        <v>0.25</v>
      </c>
      <c r="N11" s="46">
        <f>ROUNDDOWN((J11+K11+L11)*M11,2)</f>
        <v>179.02</v>
      </c>
      <c r="O11" s="48">
        <v>45901</v>
      </c>
      <c r="P11" s="48">
        <v>45962</v>
      </c>
      <c r="Q11" s="19">
        <f>DATEDIF(O11,P11,"M")+1</f>
        <v>3</v>
      </c>
    </row>
    <row r="12" s="2" customFormat="1" ht="24" customHeight="1" spans="1:17">
      <c r="A12" s="19">
        <v>7</v>
      </c>
      <c r="B12" s="19"/>
      <c r="C12" s="23" t="s">
        <v>43</v>
      </c>
      <c r="D12" s="21" t="s">
        <v>40</v>
      </c>
      <c r="E12" s="21" t="s">
        <v>44</v>
      </c>
      <c r="F12" s="22" t="s">
        <v>45</v>
      </c>
      <c r="G12" s="19" t="s">
        <v>26</v>
      </c>
      <c r="H12" s="19">
        <v>5121</v>
      </c>
      <c r="I12" s="25">
        <v>8448</v>
      </c>
      <c r="J12" s="46">
        <f>ROUND(H12*8%,2)</f>
        <v>409.68</v>
      </c>
      <c r="K12" s="46">
        <f>ROUND(I12*2%,2)</f>
        <v>168.96</v>
      </c>
      <c r="L12" s="46">
        <f>ROUND(H12*0.5%,2)</f>
        <v>25.61</v>
      </c>
      <c r="M12" s="47">
        <v>0.25</v>
      </c>
      <c r="N12" s="46">
        <f>ROUNDDOWN((J12+K12+L12)*M12,2)</f>
        <v>151.06</v>
      </c>
      <c r="O12" s="48">
        <v>45901</v>
      </c>
      <c r="P12" s="48">
        <v>45962</v>
      </c>
      <c r="Q12" s="19">
        <f>DATEDIF(O12,P12,"M")+1</f>
        <v>3</v>
      </c>
    </row>
    <row r="13" s="2" customFormat="1" ht="24" customHeight="1" spans="1:17">
      <c r="A13" s="19">
        <v>8</v>
      </c>
      <c r="B13" s="19"/>
      <c r="C13" s="23" t="s">
        <v>46</v>
      </c>
      <c r="D13" s="21" t="s">
        <v>40</v>
      </c>
      <c r="E13" s="21" t="s">
        <v>47</v>
      </c>
      <c r="F13" s="22" t="s">
        <v>48</v>
      </c>
      <c r="G13" s="19" t="s">
        <v>26</v>
      </c>
      <c r="H13" s="19">
        <v>5724</v>
      </c>
      <c r="I13" s="25">
        <v>8448</v>
      </c>
      <c r="J13" s="46">
        <f>ROUND(H13*8%,2)</f>
        <v>457.92</v>
      </c>
      <c r="K13" s="46">
        <f>ROUND(I13*2%,2)</f>
        <v>168.96</v>
      </c>
      <c r="L13" s="46">
        <f>ROUND(H13*0.5%,2)</f>
        <v>28.62</v>
      </c>
      <c r="M13" s="47">
        <v>0.25</v>
      </c>
      <c r="N13" s="46">
        <f>ROUNDDOWN((J13+K13+L13)*M13,2)</f>
        <v>163.87</v>
      </c>
      <c r="O13" s="48">
        <v>45901</v>
      </c>
      <c r="P13" s="48">
        <v>45962</v>
      </c>
      <c r="Q13" s="19">
        <f>DATEDIF(O13,P13,"M")+1</f>
        <v>3</v>
      </c>
    </row>
    <row r="14" s="2" customFormat="1" ht="24" customHeight="1" spans="1:17">
      <c r="A14" s="19">
        <v>9</v>
      </c>
      <c r="B14" s="19"/>
      <c r="C14" s="23" t="s">
        <v>49</v>
      </c>
      <c r="D14" s="21" t="s">
        <v>23</v>
      </c>
      <c r="E14" s="21" t="s">
        <v>50</v>
      </c>
      <c r="F14" s="22" t="s">
        <v>51</v>
      </c>
      <c r="G14" s="19" t="s">
        <v>26</v>
      </c>
      <c r="H14" s="19">
        <v>5069</v>
      </c>
      <c r="I14" s="25">
        <v>8448</v>
      </c>
      <c r="J14" s="46">
        <f>ROUND(H14*8%,2)</f>
        <v>405.52</v>
      </c>
      <c r="K14" s="46">
        <f>ROUND(I14*2%,2)</f>
        <v>168.96</v>
      </c>
      <c r="L14" s="46">
        <f>ROUND(H14*0.5%,2)</f>
        <v>25.35</v>
      </c>
      <c r="M14" s="47">
        <v>0.25</v>
      </c>
      <c r="N14" s="46">
        <f>ROUNDDOWN((J14+K14+L14)*M14,2)</f>
        <v>149.95</v>
      </c>
      <c r="O14" s="48">
        <v>45901</v>
      </c>
      <c r="P14" s="48">
        <v>45962</v>
      </c>
      <c r="Q14" s="19">
        <f>DATEDIF(O14,P14,"M")+1</f>
        <v>3</v>
      </c>
    </row>
    <row r="15" s="2" customFormat="1" ht="24" customHeight="1" spans="1:17">
      <c r="A15" s="19">
        <v>10</v>
      </c>
      <c r="B15" s="19"/>
      <c r="C15" s="23" t="s">
        <v>52</v>
      </c>
      <c r="D15" s="21" t="s">
        <v>23</v>
      </c>
      <c r="E15" s="22" t="s">
        <v>53</v>
      </c>
      <c r="F15" s="22" t="s">
        <v>54</v>
      </c>
      <c r="G15" s="19" t="s">
        <v>26</v>
      </c>
      <c r="H15" s="19">
        <v>5620</v>
      </c>
      <c r="I15" s="25">
        <v>8448</v>
      </c>
      <c r="J15" s="46">
        <f>ROUND(H15*8%,2)</f>
        <v>449.6</v>
      </c>
      <c r="K15" s="46">
        <f>ROUND(I15*2%,2)</f>
        <v>168.96</v>
      </c>
      <c r="L15" s="46">
        <f>ROUND(H15*0.5%,2)</f>
        <v>28.1</v>
      </c>
      <c r="M15" s="47">
        <v>0.25</v>
      </c>
      <c r="N15" s="46">
        <f>ROUNDDOWN((J15+K15+L15)*M15,2)</f>
        <v>161.66</v>
      </c>
      <c r="O15" s="48">
        <v>45901</v>
      </c>
      <c r="P15" s="48">
        <v>45962</v>
      </c>
      <c r="Q15" s="19">
        <f>DATEDIF(O15,P15,"M")+1</f>
        <v>3</v>
      </c>
    </row>
    <row r="16" s="2" customFormat="1" ht="24" customHeight="1" spans="1:17">
      <c r="A16" s="19">
        <v>11</v>
      </c>
      <c r="B16" s="19"/>
      <c r="C16" s="20" t="s">
        <v>55</v>
      </c>
      <c r="D16" s="21" t="s">
        <v>23</v>
      </c>
      <c r="E16" s="22" t="s">
        <v>56</v>
      </c>
      <c r="F16" s="22" t="s">
        <v>57</v>
      </c>
      <c r="G16" s="19" t="s">
        <v>26</v>
      </c>
      <c r="H16" s="19">
        <v>7505</v>
      </c>
      <c r="I16" s="25">
        <v>8448</v>
      </c>
      <c r="J16" s="46">
        <f>ROUND(H16*8%,2)</f>
        <v>600.4</v>
      </c>
      <c r="K16" s="46">
        <f>ROUND(I16*2%,2)</f>
        <v>168.96</v>
      </c>
      <c r="L16" s="46">
        <f>ROUND(H16*0.5%,2)</f>
        <v>37.53</v>
      </c>
      <c r="M16" s="47">
        <v>0.25</v>
      </c>
      <c r="N16" s="46">
        <f>ROUNDDOWN((J16+K16+L16)*M16,2)</f>
        <v>201.72</v>
      </c>
      <c r="O16" s="48">
        <v>45901</v>
      </c>
      <c r="P16" s="48">
        <v>45962</v>
      </c>
      <c r="Q16" s="19">
        <f>DATEDIF(O16,P16,"M")+1</f>
        <v>3</v>
      </c>
    </row>
    <row r="17" s="2" customFormat="1" ht="24" customHeight="1" spans="1:17">
      <c r="A17" s="19">
        <v>12</v>
      </c>
      <c r="B17" s="19"/>
      <c r="C17" s="20" t="s">
        <v>58</v>
      </c>
      <c r="D17" s="21" t="s">
        <v>23</v>
      </c>
      <c r="E17" s="22" t="s">
        <v>59</v>
      </c>
      <c r="F17" s="22" t="s">
        <v>60</v>
      </c>
      <c r="G17" s="19" t="s">
        <v>26</v>
      </c>
      <c r="H17" s="19">
        <v>5069</v>
      </c>
      <c r="I17" s="19">
        <v>8448</v>
      </c>
      <c r="J17" s="46">
        <f>ROUND(H17*8%,2)</f>
        <v>405.52</v>
      </c>
      <c r="K17" s="46">
        <f>ROUND(I17*2%,2)</f>
        <v>168.96</v>
      </c>
      <c r="L17" s="46">
        <f>ROUND(H17*0.5%,2)</f>
        <v>25.35</v>
      </c>
      <c r="M17" s="47">
        <v>0.25</v>
      </c>
      <c r="N17" s="46">
        <f>ROUNDDOWN((J17+K17+L17)*M17,2)</f>
        <v>149.95</v>
      </c>
      <c r="O17" s="48">
        <v>45901</v>
      </c>
      <c r="P17" s="48">
        <v>45962</v>
      </c>
      <c r="Q17" s="19">
        <f>DATEDIF(O17,P17,"M")+1</f>
        <v>3</v>
      </c>
    </row>
    <row r="18" s="2" customFormat="1" ht="24" customHeight="1" spans="1:17">
      <c r="A18" s="19">
        <v>13</v>
      </c>
      <c r="B18" s="19"/>
      <c r="C18" s="20" t="s">
        <v>61</v>
      </c>
      <c r="D18" s="21" t="s">
        <v>23</v>
      </c>
      <c r="E18" s="22" t="s">
        <v>62</v>
      </c>
      <c r="F18" s="22" t="s">
        <v>63</v>
      </c>
      <c r="G18" s="19" t="s">
        <v>26</v>
      </c>
      <c r="H18" s="19">
        <v>5069</v>
      </c>
      <c r="I18" s="19">
        <v>8448</v>
      </c>
      <c r="J18" s="46">
        <f>ROUND(H18*8%,2)</f>
        <v>405.52</v>
      </c>
      <c r="K18" s="46">
        <f>ROUND(I18*2%,2)</f>
        <v>168.96</v>
      </c>
      <c r="L18" s="46">
        <f>ROUND(H18*0.5%,2)</f>
        <v>25.35</v>
      </c>
      <c r="M18" s="47">
        <v>0.25</v>
      </c>
      <c r="N18" s="46">
        <f>ROUNDDOWN((J18+K18+L18)*M18,2)</f>
        <v>149.95</v>
      </c>
      <c r="O18" s="48">
        <v>45901</v>
      </c>
      <c r="P18" s="48">
        <v>45962</v>
      </c>
      <c r="Q18" s="19">
        <f>DATEDIF(O18,P18,"M")+1</f>
        <v>3</v>
      </c>
    </row>
    <row r="19" s="2" customFormat="1" ht="24" customHeight="1" spans="1:17">
      <c r="A19" s="19">
        <v>14</v>
      </c>
      <c r="B19" s="19"/>
      <c r="C19" s="23" t="s">
        <v>64</v>
      </c>
      <c r="D19" s="19" t="s">
        <v>40</v>
      </c>
      <c r="E19" s="19" t="s">
        <v>65</v>
      </c>
      <c r="F19" s="19" t="s">
        <v>66</v>
      </c>
      <c r="G19" s="19" t="s">
        <v>26</v>
      </c>
      <c r="H19" s="19">
        <v>5069</v>
      </c>
      <c r="I19" s="19">
        <v>8448</v>
      </c>
      <c r="J19" s="46">
        <f>ROUND(H19*8%,2)</f>
        <v>405.52</v>
      </c>
      <c r="K19" s="46">
        <f>ROUND(I19*2%,2)</f>
        <v>168.96</v>
      </c>
      <c r="L19" s="46">
        <f>ROUND(H19*0.5%,2)</f>
        <v>25.35</v>
      </c>
      <c r="M19" s="47">
        <v>0.25</v>
      </c>
      <c r="N19" s="46">
        <f>ROUNDDOWN((J19+K19+L19)*M19,2)</f>
        <v>149.95</v>
      </c>
      <c r="O19" s="48">
        <v>45901</v>
      </c>
      <c r="P19" s="48">
        <v>45962</v>
      </c>
      <c r="Q19" s="19">
        <f>DATEDIF(O19,P19,"M")+1</f>
        <v>3</v>
      </c>
    </row>
    <row r="20" s="2" customFormat="1" ht="24" customHeight="1" spans="1:17">
      <c r="A20" s="19">
        <v>15</v>
      </c>
      <c r="B20" s="19"/>
      <c r="C20" s="23" t="s">
        <v>67</v>
      </c>
      <c r="D20" s="19" t="s">
        <v>40</v>
      </c>
      <c r="E20" s="19" t="s">
        <v>68</v>
      </c>
      <c r="F20" s="19" t="s">
        <v>69</v>
      </c>
      <c r="G20" s="19" t="s">
        <v>26</v>
      </c>
      <c r="H20" s="19">
        <v>5069</v>
      </c>
      <c r="I20" s="19">
        <v>8448</v>
      </c>
      <c r="J20" s="46">
        <f>ROUND(H20*8%,2)</f>
        <v>405.52</v>
      </c>
      <c r="K20" s="46">
        <f>ROUND(I20*2%,2)</f>
        <v>168.96</v>
      </c>
      <c r="L20" s="46">
        <f>ROUND(H20*0.5%,2)</f>
        <v>25.35</v>
      </c>
      <c r="M20" s="47">
        <v>0.25</v>
      </c>
      <c r="N20" s="46">
        <f>ROUNDDOWN((J20+K20+L20)*M20,2)</f>
        <v>149.95</v>
      </c>
      <c r="O20" s="48">
        <v>45901</v>
      </c>
      <c r="P20" s="48">
        <v>45962</v>
      </c>
      <c r="Q20" s="19">
        <f>DATEDIF(O20,P20,"M")+1</f>
        <v>3</v>
      </c>
    </row>
    <row r="21" s="2" customFormat="1" ht="24" customHeight="1" spans="1:17">
      <c r="A21" s="19">
        <v>16</v>
      </c>
      <c r="B21" s="19"/>
      <c r="C21" s="23" t="s">
        <v>70</v>
      </c>
      <c r="D21" s="19" t="s">
        <v>40</v>
      </c>
      <c r="E21" s="19" t="s">
        <v>71</v>
      </c>
      <c r="F21" s="19" t="s">
        <v>72</v>
      </c>
      <c r="G21" s="19" t="s">
        <v>26</v>
      </c>
      <c r="H21" s="19">
        <v>5069</v>
      </c>
      <c r="I21" s="19">
        <v>8448</v>
      </c>
      <c r="J21" s="46">
        <f>ROUND(H21*8%,2)</f>
        <v>405.52</v>
      </c>
      <c r="K21" s="46">
        <f>ROUND(I21*2%,2)</f>
        <v>168.96</v>
      </c>
      <c r="L21" s="46">
        <f>ROUND(H21*0.5%,2)</f>
        <v>25.35</v>
      </c>
      <c r="M21" s="47">
        <v>0.25</v>
      </c>
      <c r="N21" s="46">
        <f>ROUNDDOWN((J21+K21+L21)*M21,2)</f>
        <v>149.95</v>
      </c>
      <c r="O21" s="48">
        <v>45901</v>
      </c>
      <c r="P21" s="48">
        <v>45962</v>
      </c>
      <c r="Q21" s="19">
        <f>DATEDIF(O21,P21,"M")+1</f>
        <v>3</v>
      </c>
    </row>
    <row r="22" s="2" customFormat="1" ht="24" customHeight="1" spans="1:17">
      <c r="A22" s="19">
        <v>17</v>
      </c>
      <c r="B22" s="19"/>
      <c r="C22" s="23" t="s">
        <v>73</v>
      </c>
      <c r="D22" s="19" t="s">
        <v>40</v>
      </c>
      <c r="E22" s="19" t="s">
        <v>74</v>
      </c>
      <c r="F22" s="19" t="s">
        <v>75</v>
      </c>
      <c r="G22" s="19" t="s">
        <v>26</v>
      </c>
      <c r="H22" s="19">
        <v>5069</v>
      </c>
      <c r="I22" s="19">
        <v>8448</v>
      </c>
      <c r="J22" s="46">
        <f>ROUND(H22*8%,2)</f>
        <v>405.52</v>
      </c>
      <c r="K22" s="46">
        <f>ROUND(I22*2%,2)</f>
        <v>168.96</v>
      </c>
      <c r="L22" s="46">
        <f>ROUND(H22*0.5%,2)</f>
        <v>25.35</v>
      </c>
      <c r="M22" s="47">
        <v>0.25</v>
      </c>
      <c r="N22" s="46">
        <f>ROUNDDOWN((J22+K22+L22)*M22,2)</f>
        <v>149.95</v>
      </c>
      <c r="O22" s="48">
        <v>45901</v>
      </c>
      <c r="P22" s="48">
        <v>45962</v>
      </c>
      <c r="Q22" s="19">
        <f>DATEDIF(O22,P22,"M")+1</f>
        <v>3</v>
      </c>
    </row>
    <row r="23" s="2" customFormat="1" ht="24" customHeight="1" spans="1:17">
      <c r="A23" s="19">
        <v>18</v>
      </c>
      <c r="B23" s="19"/>
      <c r="C23" s="23" t="s">
        <v>76</v>
      </c>
      <c r="D23" s="19" t="s">
        <v>40</v>
      </c>
      <c r="E23" s="19" t="s">
        <v>77</v>
      </c>
      <c r="F23" s="19" t="s">
        <v>78</v>
      </c>
      <c r="G23" s="19" t="s">
        <v>26</v>
      </c>
      <c r="H23" s="19">
        <v>5069</v>
      </c>
      <c r="I23" s="19">
        <v>8448</v>
      </c>
      <c r="J23" s="46">
        <f>ROUND(H23*8%,2)</f>
        <v>405.52</v>
      </c>
      <c r="K23" s="46">
        <f>ROUND(I23*2%,2)</f>
        <v>168.96</v>
      </c>
      <c r="L23" s="46">
        <f>ROUND(H23*0.5%,2)</f>
        <v>25.35</v>
      </c>
      <c r="M23" s="47">
        <v>0.25</v>
      </c>
      <c r="N23" s="46">
        <f>ROUNDDOWN((J23+K23+L23)*M23,2)</f>
        <v>149.95</v>
      </c>
      <c r="O23" s="48">
        <v>45962</v>
      </c>
      <c r="P23" s="48">
        <v>45962</v>
      </c>
      <c r="Q23" s="19">
        <f>DATEDIF(O23,P23,"M")+1</f>
        <v>1</v>
      </c>
    </row>
    <row r="24" s="2" customFormat="1" ht="24" customHeight="1" spans="1:17">
      <c r="A24" s="19">
        <v>19</v>
      </c>
      <c r="B24" s="19"/>
      <c r="C24" s="23" t="s">
        <v>79</v>
      </c>
      <c r="D24" s="19" t="s">
        <v>40</v>
      </c>
      <c r="E24" s="19" t="s">
        <v>80</v>
      </c>
      <c r="F24" s="19" t="s">
        <v>81</v>
      </c>
      <c r="G24" s="19" t="s">
        <v>82</v>
      </c>
      <c r="H24" s="19">
        <v>5069</v>
      </c>
      <c r="I24" s="19">
        <v>8448</v>
      </c>
      <c r="J24" s="46">
        <f>ROUND(H24*8%,2)</f>
        <v>405.52</v>
      </c>
      <c r="K24" s="46">
        <f>ROUND(I24*2%,2)</f>
        <v>168.96</v>
      </c>
      <c r="L24" s="46">
        <f>ROUND(H24*0.5%,2)</f>
        <v>25.35</v>
      </c>
      <c r="M24" s="47">
        <v>0.25</v>
      </c>
      <c r="N24" s="46">
        <f>ROUNDDOWN((J24+K24+L24)*M24,2)</f>
        <v>149.95</v>
      </c>
      <c r="O24" s="48">
        <v>45962</v>
      </c>
      <c r="P24" s="48">
        <v>45962</v>
      </c>
      <c r="Q24" s="19">
        <f>DATEDIF(O24,P24,"M")+1</f>
        <v>1</v>
      </c>
    </row>
    <row r="25" s="2" customFormat="1" ht="24" customHeight="1" spans="1:17">
      <c r="A25" s="19">
        <v>20</v>
      </c>
      <c r="B25" s="19"/>
      <c r="C25" s="23" t="s">
        <v>83</v>
      </c>
      <c r="D25" s="19" t="s">
        <v>23</v>
      </c>
      <c r="E25" s="19" t="s">
        <v>84</v>
      </c>
      <c r="F25" s="19" t="s">
        <v>85</v>
      </c>
      <c r="G25" s="19" t="s">
        <v>82</v>
      </c>
      <c r="H25" s="19">
        <v>5069</v>
      </c>
      <c r="I25" s="19">
        <v>8448</v>
      </c>
      <c r="J25" s="46">
        <f>ROUND(H25*8%,2)</f>
        <v>405.52</v>
      </c>
      <c r="K25" s="46">
        <f>ROUND(I25*2%,2)</f>
        <v>168.96</v>
      </c>
      <c r="L25" s="46">
        <f>ROUND(H25*0.5%,2)</f>
        <v>25.35</v>
      </c>
      <c r="M25" s="47">
        <v>0.25</v>
      </c>
      <c r="N25" s="46">
        <f>ROUNDDOWN((J25+K25+L25)*M25,2)</f>
        <v>149.95</v>
      </c>
      <c r="O25" s="48">
        <v>45962</v>
      </c>
      <c r="P25" s="48">
        <v>45962</v>
      </c>
      <c r="Q25" s="19">
        <f>DATEDIF(O25,P25,"M")+1</f>
        <v>1</v>
      </c>
    </row>
    <row r="26" s="2" customFormat="1" ht="24" customHeight="1" spans="1:17">
      <c r="A26" s="19">
        <v>21</v>
      </c>
      <c r="B26" s="19" t="s">
        <v>86</v>
      </c>
      <c r="C26" s="24" t="s">
        <v>87</v>
      </c>
      <c r="D26" s="19" t="s">
        <v>23</v>
      </c>
      <c r="E26" s="19" t="s">
        <v>88</v>
      </c>
      <c r="F26" s="19" t="s">
        <v>89</v>
      </c>
      <c r="G26" s="19" t="s">
        <v>26</v>
      </c>
      <c r="H26" s="25">
        <v>5069</v>
      </c>
      <c r="I26" s="25">
        <v>8448</v>
      </c>
      <c r="J26" s="49">
        <f>ROUND(H26*8%,2)</f>
        <v>405.52</v>
      </c>
      <c r="K26" s="49">
        <f>ROUND(I26*2%,2)</f>
        <v>168.96</v>
      </c>
      <c r="L26" s="49">
        <f>ROUND(H26*0.5%,2)</f>
        <v>25.35</v>
      </c>
      <c r="M26" s="47">
        <v>0.25</v>
      </c>
      <c r="N26" s="46">
        <v>149.95</v>
      </c>
      <c r="O26" s="48">
        <v>45901</v>
      </c>
      <c r="P26" s="50">
        <v>45962</v>
      </c>
      <c r="Q26" s="19">
        <f>DATEDIF(O26,P26,"M")+1</f>
        <v>3</v>
      </c>
    </row>
    <row r="27" s="2" customFormat="1" ht="24" customHeight="1" spans="1:17">
      <c r="A27" s="19">
        <v>22</v>
      </c>
      <c r="B27" s="19"/>
      <c r="C27" s="24" t="s">
        <v>90</v>
      </c>
      <c r="D27" s="19" t="s">
        <v>40</v>
      </c>
      <c r="E27" s="19" t="s">
        <v>91</v>
      </c>
      <c r="F27" s="19" t="s">
        <v>92</v>
      </c>
      <c r="G27" s="19" t="s">
        <v>26</v>
      </c>
      <c r="H27" s="25">
        <v>5069</v>
      </c>
      <c r="I27" s="25">
        <v>8448</v>
      </c>
      <c r="J27" s="49">
        <f>ROUND(H27*8%,2)</f>
        <v>405.52</v>
      </c>
      <c r="K27" s="49">
        <f>ROUND(I27*2%,2)</f>
        <v>168.96</v>
      </c>
      <c r="L27" s="49">
        <f>ROUND(H27*0.5%,2)</f>
        <v>25.35</v>
      </c>
      <c r="M27" s="47">
        <v>0.25</v>
      </c>
      <c r="N27" s="46">
        <v>149.95</v>
      </c>
      <c r="O27" s="48">
        <v>45901</v>
      </c>
      <c r="P27" s="50">
        <v>45962</v>
      </c>
      <c r="Q27" s="19">
        <f>DATEDIF(O27,P27,"M")+1</f>
        <v>3</v>
      </c>
    </row>
    <row r="28" s="2" customFormat="1" ht="24" customHeight="1" spans="1:17">
      <c r="A28" s="19">
        <v>23</v>
      </c>
      <c r="B28" s="19"/>
      <c r="C28" s="24" t="s">
        <v>93</v>
      </c>
      <c r="D28" s="19" t="s">
        <v>40</v>
      </c>
      <c r="E28" s="19" t="s">
        <v>94</v>
      </c>
      <c r="F28" s="19" t="s">
        <v>95</v>
      </c>
      <c r="G28" s="19" t="s">
        <v>26</v>
      </c>
      <c r="H28" s="25">
        <v>5069</v>
      </c>
      <c r="I28" s="25">
        <v>8448</v>
      </c>
      <c r="J28" s="49">
        <f>ROUND(H28*8%,2)</f>
        <v>405.52</v>
      </c>
      <c r="K28" s="49">
        <f>ROUND(I28*2%,2)</f>
        <v>168.96</v>
      </c>
      <c r="L28" s="49">
        <f>ROUND(H28*0.5%,2)</f>
        <v>25.35</v>
      </c>
      <c r="M28" s="47">
        <v>0.25</v>
      </c>
      <c r="N28" s="46">
        <v>149.95</v>
      </c>
      <c r="O28" s="48">
        <v>45901</v>
      </c>
      <c r="P28" s="50">
        <v>45962</v>
      </c>
      <c r="Q28" s="19">
        <f>DATEDIF(O28,P28,"M")+1</f>
        <v>3</v>
      </c>
    </row>
    <row r="29" s="2" customFormat="1" ht="24" customHeight="1" spans="1:17">
      <c r="A29" s="19">
        <v>24</v>
      </c>
      <c r="B29" s="19"/>
      <c r="C29" s="24" t="s">
        <v>96</v>
      </c>
      <c r="D29" s="19" t="s">
        <v>40</v>
      </c>
      <c r="E29" s="19" t="s">
        <v>97</v>
      </c>
      <c r="F29" s="19" t="s">
        <v>98</v>
      </c>
      <c r="G29" s="19" t="s">
        <v>26</v>
      </c>
      <c r="H29" s="25">
        <v>5069</v>
      </c>
      <c r="I29" s="25">
        <v>8448</v>
      </c>
      <c r="J29" s="49">
        <f>ROUND(H29*8%,2)</f>
        <v>405.52</v>
      </c>
      <c r="K29" s="49">
        <f>ROUND(I29*2%,2)</f>
        <v>168.96</v>
      </c>
      <c r="L29" s="49">
        <f>ROUND(H29*0.5%,2)</f>
        <v>25.35</v>
      </c>
      <c r="M29" s="47">
        <v>0.25</v>
      </c>
      <c r="N29" s="46">
        <v>149.95</v>
      </c>
      <c r="O29" s="48">
        <v>45901</v>
      </c>
      <c r="P29" s="50">
        <v>45962</v>
      </c>
      <c r="Q29" s="19">
        <f>DATEDIF(O29,P29,"M")+1</f>
        <v>3</v>
      </c>
    </row>
    <row r="30" s="2" customFormat="1" ht="24" customHeight="1" spans="1:17">
      <c r="A30" s="19">
        <v>25</v>
      </c>
      <c r="B30" s="19"/>
      <c r="C30" s="24" t="s">
        <v>99</v>
      </c>
      <c r="D30" s="19" t="s">
        <v>23</v>
      </c>
      <c r="E30" s="19" t="s">
        <v>100</v>
      </c>
      <c r="F30" s="19" t="s">
        <v>101</v>
      </c>
      <c r="G30" s="19" t="s">
        <v>26</v>
      </c>
      <c r="H30" s="25">
        <v>5069</v>
      </c>
      <c r="I30" s="25">
        <v>8448</v>
      </c>
      <c r="J30" s="49">
        <f>ROUND(H30*8%,2)</f>
        <v>405.52</v>
      </c>
      <c r="K30" s="49">
        <f>ROUND(I30*2%,2)</f>
        <v>168.96</v>
      </c>
      <c r="L30" s="49">
        <f>ROUND(H30*0.5%,2)</f>
        <v>25.35</v>
      </c>
      <c r="M30" s="47">
        <v>0.25</v>
      </c>
      <c r="N30" s="46">
        <v>149.95</v>
      </c>
      <c r="O30" s="48">
        <v>45901</v>
      </c>
      <c r="P30" s="50">
        <v>45962</v>
      </c>
      <c r="Q30" s="19">
        <f>DATEDIF(O30,P30,"M")+1</f>
        <v>3</v>
      </c>
    </row>
    <row r="31" s="2" customFormat="1" ht="24" customHeight="1" spans="1:17">
      <c r="A31" s="19">
        <v>26</v>
      </c>
      <c r="B31" s="19"/>
      <c r="C31" s="23" t="s">
        <v>102</v>
      </c>
      <c r="D31" s="19" t="s">
        <v>23</v>
      </c>
      <c r="E31" s="19" t="s">
        <v>103</v>
      </c>
      <c r="F31" s="19" t="s">
        <v>104</v>
      </c>
      <c r="G31" s="19" t="s">
        <v>26</v>
      </c>
      <c r="H31" s="19">
        <v>5069</v>
      </c>
      <c r="I31" s="19">
        <v>8448</v>
      </c>
      <c r="J31" s="46">
        <f>ROUND(H31*8%,2)</f>
        <v>405.52</v>
      </c>
      <c r="K31" s="46">
        <f>ROUND(I31*2%,2)</f>
        <v>168.96</v>
      </c>
      <c r="L31" s="46">
        <f>ROUND(H31*0.5%,2)</f>
        <v>25.35</v>
      </c>
      <c r="M31" s="47">
        <v>0.25</v>
      </c>
      <c r="N31" s="46">
        <v>149.95</v>
      </c>
      <c r="O31" s="50">
        <v>45962</v>
      </c>
      <c r="P31" s="50">
        <v>45962</v>
      </c>
      <c r="Q31" s="19">
        <f>DATEDIF(O31,P31,"M")+1</f>
        <v>1</v>
      </c>
    </row>
    <row r="32" s="2" customFormat="1" ht="24" customHeight="1" spans="1:17">
      <c r="A32" s="19">
        <v>27</v>
      </c>
      <c r="B32" s="19"/>
      <c r="C32" s="23" t="s">
        <v>105</v>
      </c>
      <c r="D32" s="19" t="s">
        <v>23</v>
      </c>
      <c r="E32" s="19" t="s">
        <v>106</v>
      </c>
      <c r="F32" s="19" t="s">
        <v>107</v>
      </c>
      <c r="G32" s="19" t="s">
        <v>26</v>
      </c>
      <c r="H32" s="19">
        <v>5069</v>
      </c>
      <c r="I32" s="19">
        <v>8448</v>
      </c>
      <c r="J32" s="46">
        <f>ROUND(H32*8%,2)</f>
        <v>405.52</v>
      </c>
      <c r="K32" s="46">
        <f>ROUND(I32*2%,2)</f>
        <v>168.96</v>
      </c>
      <c r="L32" s="46">
        <f>ROUND(H32*0.5%,2)</f>
        <v>25.35</v>
      </c>
      <c r="M32" s="47">
        <v>0.25</v>
      </c>
      <c r="N32" s="46">
        <v>149.95</v>
      </c>
      <c r="O32" s="50">
        <v>45962</v>
      </c>
      <c r="P32" s="50">
        <v>45962</v>
      </c>
      <c r="Q32" s="19">
        <f>DATEDIF(O32,P32,"M")+1</f>
        <v>1</v>
      </c>
    </row>
    <row r="33" s="2" customFormat="1" ht="24" customHeight="1" spans="1:17">
      <c r="A33" s="19">
        <v>28</v>
      </c>
      <c r="B33" s="19"/>
      <c r="C33" s="23" t="s">
        <v>108</v>
      </c>
      <c r="D33" s="19" t="s">
        <v>23</v>
      </c>
      <c r="E33" s="19" t="s">
        <v>109</v>
      </c>
      <c r="F33" s="19" t="s">
        <v>110</v>
      </c>
      <c r="G33" s="19" t="s">
        <v>26</v>
      </c>
      <c r="H33" s="19">
        <v>5069</v>
      </c>
      <c r="I33" s="19">
        <v>8448</v>
      </c>
      <c r="J33" s="46">
        <f>ROUND(H33*8%,2)</f>
        <v>405.52</v>
      </c>
      <c r="K33" s="46">
        <f>ROUND(I33*2%,2)</f>
        <v>168.96</v>
      </c>
      <c r="L33" s="46">
        <f>ROUND(H33*0.5%,2)</f>
        <v>25.35</v>
      </c>
      <c r="M33" s="47">
        <v>0.25</v>
      </c>
      <c r="N33" s="46">
        <v>149.95</v>
      </c>
      <c r="O33" s="50">
        <v>45962</v>
      </c>
      <c r="P33" s="50">
        <v>45962</v>
      </c>
      <c r="Q33" s="19">
        <f>DATEDIF(O33,P33,"M")+1</f>
        <v>1</v>
      </c>
    </row>
    <row r="34" s="2" customFormat="1" ht="24" customHeight="1" spans="1:17">
      <c r="A34" s="19">
        <v>29</v>
      </c>
      <c r="B34" s="19"/>
      <c r="C34" s="26" t="s">
        <v>111</v>
      </c>
      <c r="D34" s="19" t="s">
        <v>23</v>
      </c>
      <c r="E34" s="19" t="s">
        <v>112</v>
      </c>
      <c r="F34" s="19" t="s">
        <v>104</v>
      </c>
      <c r="G34" s="19" t="s">
        <v>26</v>
      </c>
      <c r="H34" s="25">
        <v>5069</v>
      </c>
      <c r="I34" s="25">
        <v>8448</v>
      </c>
      <c r="J34" s="49">
        <f>ROUND(H34*8%,2)</f>
        <v>405.52</v>
      </c>
      <c r="K34" s="49">
        <f>ROUND(I34*2%,2)</f>
        <v>168.96</v>
      </c>
      <c r="L34" s="49">
        <f>ROUND(H34*0.5%,2)</f>
        <v>25.35</v>
      </c>
      <c r="M34" s="47">
        <v>0.25</v>
      </c>
      <c r="N34" s="46">
        <v>149.95</v>
      </c>
      <c r="O34" s="48">
        <v>45901</v>
      </c>
      <c r="P34" s="50">
        <v>45962</v>
      </c>
      <c r="Q34" s="19">
        <f>DATEDIF(O34,P34,"M")+1</f>
        <v>3</v>
      </c>
    </row>
    <row r="35" s="2" customFormat="1" ht="24" customHeight="1" spans="1:17">
      <c r="A35" s="19">
        <v>30</v>
      </c>
      <c r="B35" s="19"/>
      <c r="C35" s="24" t="s">
        <v>113</v>
      </c>
      <c r="D35" s="19" t="s">
        <v>23</v>
      </c>
      <c r="E35" s="19" t="s">
        <v>114</v>
      </c>
      <c r="F35" s="19" t="s">
        <v>115</v>
      </c>
      <c r="G35" s="19" t="s">
        <v>26</v>
      </c>
      <c r="H35" s="25">
        <v>5069</v>
      </c>
      <c r="I35" s="25">
        <v>8448</v>
      </c>
      <c r="J35" s="49">
        <f>ROUND(H35*8%,2)</f>
        <v>405.52</v>
      </c>
      <c r="K35" s="49">
        <f>ROUND(I35*2%,2)</f>
        <v>168.96</v>
      </c>
      <c r="L35" s="49">
        <f>ROUND(H35*0.5%,2)</f>
        <v>25.35</v>
      </c>
      <c r="M35" s="47">
        <v>0.25</v>
      </c>
      <c r="N35" s="46">
        <v>149.95</v>
      </c>
      <c r="O35" s="48">
        <v>45901</v>
      </c>
      <c r="P35" s="50">
        <v>45962</v>
      </c>
      <c r="Q35" s="19">
        <f>DATEDIF(O35,P35,"M")+1</f>
        <v>3</v>
      </c>
    </row>
    <row r="36" s="2" customFormat="1" ht="24" customHeight="1" spans="1:17">
      <c r="A36" s="19">
        <v>31</v>
      </c>
      <c r="B36" s="19"/>
      <c r="C36" s="24" t="s">
        <v>116</v>
      </c>
      <c r="D36" s="19" t="s">
        <v>23</v>
      </c>
      <c r="E36" s="19" t="s">
        <v>117</v>
      </c>
      <c r="F36" s="19" t="s">
        <v>118</v>
      </c>
      <c r="G36" s="19" t="s">
        <v>26</v>
      </c>
      <c r="H36" s="25">
        <v>5069</v>
      </c>
      <c r="I36" s="25">
        <v>8448</v>
      </c>
      <c r="J36" s="49">
        <f>ROUND(H36*8%,2)</f>
        <v>405.52</v>
      </c>
      <c r="K36" s="49">
        <f>ROUND(I36*2%,2)</f>
        <v>168.96</v>
      </c>
      <c r="L36" s="49">
        <f>ROUND(H36*0.5%,2)</f>
        <v>25.35</v>
      </c>
      <c r="M36" s="47">
        <v>0.25</v>
      </c>
      <c r="N36" s="46">
        <v>149.95</v>
      </c>
      <c r="O36" s="48">
        <v>45901</v>
      </c>
      <c r="P36" s="50">
        <v>45962</v>
      </c>
      <c r="Q36" s="19">
        <f>DATEDIF(O36,P36,"M")+1</f>
        <v>3</v>
      </c>
    </row>
    <row r="37" s="2" customFormat="1" ht="24" customHeight="1" spans="1:17">
      <c r="A37" s="19">
        <v>32</v>
      </c>
      <c r="B37" s="19" t="s">
        <v>119</v>
      </c>
      <c r="C37" s="24" t="s">
        <v>120</v>
      </c>
      <c r="D37" s="19" t="s">
        <v>23</v>
      </c>
      <c r="E37" s="19" t="s">
        <v>121</v>
      </c>
      <c r="F37" s="19" t="s">
        <v>122</v>
      </c>
      <c r="G37" s="19" t="s">
        <v>26</v>
      </c>
      <c r="H37" s="25">
        <v>5069</v>
      </c>
      <c r="I37" s="25">
        <v>8448</v>
      </c>
      <c r="J37" s="49">
        <f>ROUND(H37*8%,2)</f>
        <v>405.52</v>
      </c>
      <c r="K37" s="49">
        <f>ROUND(I37*2%,2)</f>
        <v>168.96</v>
      </c>
      <c r="L37" s="49">
        <f>ROUND(H37*0.5%,2)</f>
        <v>25.35</v>
      </c>
      <c r="M37" s="47">
        <v>0.25</v>
      </c>
      <c r="N37" s="46">
        <v>149.95</v>
      </c>
      <c r="O37" s="48">
        <v>45901</v>
      </c>
      <c r="P37" s="50">
        <v>45962</v>
      </c>
      <c r="Q37" s="19">
        <f>DATEDIF(O37,P37,"M")+1</f>
        <v>3</v>
      </c>
    </row>
    <row r="38" s="2" customFormat="1" ht="24" customHeight="1" spans="1:17">
      <c r="A38" s="19">
        <v>33</v>
      </c>
      <c r="B38" s="19"/>
      <c r="C38" s="24" t="s">
        <v>123</v>
      </c>
      <c r="D38" s="19" t="s">
        <v>23</v>
      </c>
      <c r="E38" s="27" t="s">
        <v>124</v>
      </c>
      <c r="F38" s="28" t="s">
        <v>125</v>
      </c>
      <c r="G38" s="19" t="s">
        <v>26</v>
      </c>
      <c r="H38" s="25">
        <v>5069</v>
      </c>
      <c r="I38" s="25">
        <v>8448</v>
      </c>
      <c r="J38" s="49">
        <f>ROUND(H38*8%,2)</f>
        <v>405.52</v>
      </c>
      <c r="K38" s="49">
        <f>ROUND(I38*2%,2)</f>
        <v>168.96</v>
      </c>
      <c r="L38" s="49">
        <f>ROUND(H38*0.5%,2)</f>
        <v>25.35</v>
      </c>
      <c r="M38" s="47">
        <v>0.25</v>
      </c>
      <c r="N38" s="46">
        <v>149.95</v>
      </c>
      <c r="O38" s="48">
        <v>45901</v>
      </c>
      <c r="P38" s="50">
        <v>45962</v>
      </c>
      <c r="Q38" s="19">
        <f>DATEDIF(O38,P38,"M")+1</f>
        <v>3</v>
      </c>
    </row>
    <row r="39" s="2" customFormat="1" ht="24" customHeight="1" spans="1:17">
      <c r="A39" s="19">
        <v>34</v>
      </c>
      <c r="B39" s="19" t="s">
        <v>126</v>
      </c>
      <c r="C39" s="23" t="s">
        <v>127</v>
      </c>
      <c r="D39" s="19" t="s">
        <v>40</v>
      </c>
      <c r="E39" s="27" t="s">
        <v>128</v>
      </c>
      <c r="F39" s="27" t="s">
        <v>129</v>
      </c>
      <c r="G39" s="29" t="s">
        <v>26</v>
      </c>
      <c r="H39" s="25">
        <v>5069</v>
      </c>
      <c r="I39" s="25">
        <v>8448</v>
      </c>
      <c r="J39" s="46">
        <v>405.52</v>
      </c>
      <c r="K39" s="46">
        <v>168.96</v>
      </c>
      <c r="L39" s="46">
        <v>25.35</v>
      </c>
      <c r="M39" s="47">
        <v>0.25</v>
      </c>
      <c r="N39" s="46">
        <v>149.95</v>
      </c>
      <c r="O39" s="48">
        <v>45901</v>
      </c>
      <c r="P39" s="50">
        <v>45962</v>
      </c>
      <c r="Q39" s="19">
        <f>DATEDIF(O39,P39,"M")+1</f>
        <v>3</v>
      </c>
    </row>
    <row r="40" s="2" customFormat="1" ht="24" customHeight="1" spans="1:17">
      <c r="A40" s="19">
        <v>35</v>
      </c>
      <c r="B40" s="19"/>
      <c r="C40" s="23" t="s">
        <v>130</v>
      </c>
      <c r="D40" s="19" t="s">
        <v>23</v>
      </c>
      <c r="E40" s="27" t="s">
        <v>131</v>
      </c>
      <c r="F40" s="27" t="s">
        <v>132</v>
      </c>
      <c r="G40" s="29" t="s">
        <v>26</v>
      </c>
      <c r="H40" s="25">
        <v>5069</v>
      </c>
      <c r="I40" s="25">
        <v>8448</v>
      </c>
      <c r="J40" s="46">
        <v>405.52</v>
      </c>
      <c r="K40" s="46">
        <v>168.96</v>
      </c>
      <c r="L40" s="46">
        <v>25.35</v>
      </c>
      <c r="M40" s="47">
        <v>0.25</v>
      </c>
      <c r="N40" s="46">
        <v>149.95</v>
      </c>
      <c r="O40" s="48">
        <v>45901</v>
      </c>
      <c r="P40" s="50">
        <v>45962</v>
      </c>
      <c r="Q40" s="19">
        <f>DATEDIF(O40,P40,"M")+1</f>
        <v>3</v>
      </c>
    </row>
    <row r="41" s="2" customFormat="1" ht="24" customHeight="1" spans="1:17">
      <c r="A41" s="19">
        <v>36</v>
      </c>
      <c r="B41" s="19"/>
      <c r="C41" s="23" t="s">
        <v>133</v>
      </c>
      <c r="D41" s="19" t="s">
        <v>23</v>
      </c>
      <c r="E41" s="27" t="s">
        <v>134</v>
      </c>
      <c r="F41" s="27" t="s">
        <v>135</v>
      </c>
      <c r="G41" s="29" t="s">
        <v>26</v>
      </c>
      <c r="H41" s="25">
        <v>5069</v>
      </c>
      <c r="I41" s="25">
        <v>8448</v>
      </c>
      <c r="J41" s="46">
        <v>405.52</v>
      </c>
      <c r="K41" s="46">
        <v>168.96</v>
      </c>
      <c r="L41" s="46">
        <v>25.35</v>
      </c>
      <c r="M41" s="47">
        <v>0.25</v>
      </c>
      <c r="N41" s="46">
        <v>149.95</v>
      </c>
      <c r="O41" s="48">
        <v>45901</v>
      </c>
      <c r="P41" s="50">
        <v>45962</v>
      </c>
      <c r="Q41" s="19">
        <f>DATEDIF(O41,P41,"M")+1</f>
        <v>3</v>
      </c>
    </row>
    <row r="42" s="2" customFormat="1" ht="24" customHeight="1" spans="1:17">
      <c r="A42" s="19">
        <v>37</v>
      </c>
      <c r="B42" s="19" t="s">
        <v>136</v>
      </c>
      <c r="C42" s="24" t="s">
        <v>137</v>
      </c>
      <c r="D42" s="19" t="s">
        <v>23</v>
      </c>
      <c r="E42" s="19" t="s">
        <v>138</v>
      </c>
      <c r="F42" s="21" t="s">
        <v>139</v>
      </c>
      <c r="G42" s="19" t="s">
        <v>26</v>
      </c>
      <c r="H42" s="25">
        <v>5069</v>
      </c>
      <c r="I42" s="25">
        <v>8448</v>
      </c>
      <c r="J42" s="46">
        <v>405.52</v>
      </c>
      <c r="K42" s="46">
        <v>168.96</v>
      </c>
      <c r="L42" s="46">
        <v>25.35</v>
      </c>
      <c r="M42" s="47">
        <v>0.25</v>
      </c>
      <c r="N42" s="46">
        <v>149.95</v>
      </c>
      <c r="O42" s="48">
        <v>45901</v>
      </c>
      <c r="P42" s="50">
        <v>45962</v>
      </c>
      <c r="Q42" s="19">
        <v>3</v>
      </c>
    </row>
    <row r="43" s="2" customFormat="1" ht="24" customHeight="1" spans="1:17">
      <c r="A43" s="19">
        <v>38</v>
      </c>
      <c r="B43" s="19"/>
      <c r="C43" s="24" t="s">
        <v>140</v>
      </c>
      <c r="D43" s="19" t="s">
        <v>40</v>
      </c>
      <c r="E43" s="27" t="s">
        <v>141</v>
      </c>
      <c r="F43" s="30" t="s">
        <v>142</v>
      </c>
      <c r="G43" s="19" t="s">
        <v>26</v>
      </c>
      <c r="H43" s="25">
        <v>5069</v>
      </c>
      <c r="I43" s="25">
        <v>8448</v>
      </c>
      <c r="J43" s="46">
        <v>405.52</v>
      </c>
      <c r="K43" s="46">
        <v>168.96</v>
      </c>
      <c r="L43" s="46">
        <v>25.35</v>
      </c>
      <c r="M43" s="47">
        <v>0.25</v>
      </c>
      <c r="N43" s="46">
        <v>149.95</v>
      </c>
      <c r="O43" s="48">
        <v>45901</v>
      </c>
      <c r="P43" s="50">
        <v>45962</v>
      </c>
      <c r="Q43" s="19">
        <v>3</v>
      </c>
    </row>
    <row r="44" s="2" customFormat="1" ht="24" customHeight="1" spans="1:17">
      <c r="A44" s="19">
        <v>39</v>
      </c>
      <c r="B44" s="19"/>
      <c r="C44" s="23" t="s">
        <v>143</v>
      </c>
      <c r="D44" s="19" t="s">
        <v>40</v>
      </c>
      <c r="E44" s="19" t="s">
        <v>144</v>
      </c>
      <c r="F44" s="19" t="s">
        <v>145</v>
      </c>
      <c r="G44" s="19" t="s">
        <v>26</v>
      </c>
      <c r="H44" s="25">
        <v>5069</v>
      </c>
      <c r="I44" s="25">
        <v>8448</v>
      </c>
      <c r="J44" s="46">
        <v>405.52</v>
      </c>
      <c r="K44" s="46">
        <v>168.96</v>
      </c>
      <c r="L44" s="46">
        <v>25.35</v>
      </c>
      <c r="M44" s="47">
        <v>0.25</v>
      </c>
      <c r="N44" s="46">
        <v>149.95</v>
      </c>
      <c r="O44" s="50">
        <v>45962</v>
      </c>
      <c r="P44" s="50">
        <v>45962</v>
      </c>
      <c r="Q44" s="19">
        <v>1</v>
      </c>
    </row>
    <row r="45" s="2" customFormat="1" ht="36" customHeight="1" spans="1:17">
      <c r="A45" s="19">
        <v>40</v>
      </c>
      <c r="B45" s="31" t="s">
        <v>146</v>
      </c>
      <c r="C45" s="24" t="s">
        <v>147</v>
      </c>
      <c r="D45" s="27" t="s">
        <v>23</v>
      </c>
      <c r="E45" s="31" t="s">
        <v>148</v>
      </c>
      <c r="F45" s="25" t="s">
        <v>149</v>
      </c>
      <c r="G45" s="27" t="s">
        <v>26</v>
      </c>
      <c r="H45" s="32">
        <v>5069</v>
      </c>
      <c r="I45" s="21">
        <v>8448</v>
      </c>
      <c r="J45" s="46">
        <f t="shared" ref="J45:J50" si="5">H45*8%</f>
        <v>405.52</v>
      </c>
      <c r="K45" s="46">
        <f t="shared" ref="K45:K50" si="6">I45*2%</f>
        <v>168.96</v>
      </c>
      <c r="L45" s="51">
        <v>25.35</v>
      </c>
      <c r="M45" s="47">
        <v>0.25</v>
      </c>
      <c r="N45" s="46">
        <v>149.95</v>
      </c>
      <c r="O45" s="48">
        <v>45901</v>
      </c>
      <c r="P45" s="27" t="s">
        <v>150</v>
      </c>
      <c r="Q45" s="19">
        <v>3</v>
      </c>
    </row>
    <row r="46" s="2" customFormat="1" ht="36" customHeight="1" spans="1:17">
      <c r="A46" s="19">
        <v>41</v>
      </c>
      <c r="B46" s="31" t="s">
        <v>151</v>
      </c>
      <c r="C46" s="33" t="s">
        <v>152</v>
      </c>
      <c r="D46" s="27" t="s">
        <v>23</v>
      </c>
      <c r="E46" s="27" t="s">
        <v>153</v>
      </c>
      <c r="F46" s="25" t="s">
        <v>154</v>
      </c>
      <c r="G46" s="27" t="s">
        <v>26</v>
      </c>
      <c r="H46" s="32">
        <v>5069</v>
      </c>
      <c r="I46" s="21">
        <v>8448</v>
      </c>
      <c r="J46" s="46">
        <f>H46*8%</f>
        <v>405.52</v>
      </c>
      <c r="K46" s="46">
        <f>I46*2%</f>
        <v>168.96</v>
      </c>
      <c r="L46" s="51">
        <v>25.35</v>
      </c>
      <c r="M46" s="47">
        <v>0.25</v>
      </c>
      <c r="N46" s="46">
        <v>149.95</v>
      </c>
      <c r="O46" s="48">
        <v>45901</v>
      </c>
      <c r="P46" s="27" t="s">
        <v>150</v>
      </c>
      <c r="Q46" s="19">
        <v>3</v>
      </c>
    </row>
    <row r="47" s="2" customFormat="1" ht="24" customHeight="1" spans="1:17">
      <c r="A47" s="19">
        <v>42</v>
      </c>
      <c r="B47" s="19" t="s">
        <v>155</v>
      </c>
      <c r="C47" s="24" t="s">
        <v>156</v>
      </c>
      <c r="D47" s="27" t="s">
        <v>23</v>
      </c>
      <c r="E47" s="34" t="s">
        <v>157</v>
      </c>
      <c r="F47" s="21" t="s">
        <v>158</v>
      </c>
      <c r="G47" s="27" t="s">
        <v>26</v>
      </c>
      <c r="H47" s="32">
        <v>5069</v>
      </c>
      <c r="I47" s="21">
        <v>8448</v>
      </c>
      <c r="J47" s="46">
        <f>H47*8%</f>
        <v>405.52</v>
      </c>
      <c r="K47" s="46">
        <f>I47*2%</f>
        <v>168.96</v>
      </c>
      <c r="L47" s="51">
        <v>25.35</v>
      </c>
      <c r="M47" s="47">
        <v>0.25</v>
      </c>
      <c r="N47" s="46">
        <v>149.95</v>
      </c>
      <c r="O47" s="27" t="s">
        <v>150</v>
      </c>
      <c r="P47" s="27" t="s">
        <v>150</v>
      </c>
      <c r="Q47" s="19">
        <v>1</v>
      </c>
    </row>
    <row r="48" s="2" customFormat="1" ht="36" customHeight="1" spans="1:17">
      <c r="A48" s="19">
        <v>43</v>
      </c>
      <c r="B48" s="31" t="s">
        <v>159</v>
      </c>
      <c r="C48" s="33" t="s">
        <v>160</v>
      </c>
      <c r="D48" s="31" t="s">
        <v>23</v>
      </c>
      <c r="E48" s="31" t="s">
        <v>161</v>
      </c>
      <c r="F48" s="31" t="s">
        <v>162</v>
      </c>
      <c r="G48" s="27" t="s">
        <v>26</v>
      </c>
      <c r="H48" s="32">
        <v>5069</v>
      </c>
      <c r="I48" s="21">
        <v>8448</v>
      </c>
      <c r="J48" s="46">
        <f>H48*8%</f>
        <v>405.52</v>
      </c>
      <c r="K48" s="46">
        <f>I48*2%</f>
        <v>168.96</v>
      </c>
      <c r="L48" s="51">
        <v>25.35</v>
      </c>
      <c r="M48" s="47">
        <v>0.25</v>
      </c>
      <c r="N48" s="46">
        <v>149.95</v>
      </c>
      <c r="O48" s="48">
        <v>45901</v>
      </c>
      <c r="P48" s="27" t="s">
        <v>150</v>
      </c>
      <c r="Q48" s="19">
        <v>3</v>
      </c>
    </row>
    <row r="49" s="2" customFormat="1" ht="24" customHeight="1" spans="1:17">
      <c r="A49" s="19">
        <v>44</v>
      </c>
      <c r="B49" s="31" t="s">
        <v>163</v>
      </c>
      <c r="C49" s="24" t="s">
        <v>164</v>
      </c>
      <c r="D49" s="27" t="s">
        <v>23</v>
      </c>
      <c r="E49" s="31" t="s">
        <v>165</v>
      </c>
      <c r="F49" s="27" t="s">
        <v>166</v>
      </c>
      <c r="G49" s="27" t="s">
        <v>26</v>
      </c>
      <c r="H49" s="32">
        <v>5069</v>
      </c>
      <c r="I49" s="21">
        <v>8448</v>
      </c>
      <c r="J49" s="46">
        <f>H49*8%</f>
        <v>405.52</v>
      </c>
      <c r="K49" s="46">
        <f>I49*2%</f>
        <v>168.96</v>
      </c>
      <c r="L49" s="51">
        <v>25.35</v>
      </c>
      <c r="M49" s="47">
        <v>0.25</v>
      </c>
      <c r="N49" s="46">
        <v>149.95</v>
      </c>
      <c r="O49" s="48">
        <v>45901</v>
      </c>
      <c r="P49" s="27" t="s">
        <v>150</v>
      </c>
      <c r="Q49" s="19">
        <v>3</v>
      </c>
    </row>
    <row r="50" s="2" customFormat="1" ht="24" customHeight="1" spans="1:17">
      <c r="A50" s="19">
        <v>45</v>
      </c>
      <c r="B50" s="31"/>
      <c r="C50" s="24" t="s">
        <v>167</v>
      </c>
      <c r="D50" s="27" t="s">
        <v>23</v>
      </c>
      <c r="E50" s="31" t="s">
        <v>168</v>
      </c>
      <c r="F50" s="27" t="s">
        <v>169</v>
      </c>
      <c r="G50" s="27" t="s">
        <v>26</v>
      </c>
      <c r="H50" s="32">
        <v>5069</v>
      </c>
      <c r="I50" s="21">
        <v>8448</v>
      </c>
      <c r="J50" s="46">
        <f>H50*8%</f>
        <v>405.52</v>
      </c>
      <c r="K50" s="46">
        <f>I50*2%</f>
        <v>168.96</v>
      </c>
      <c r="L50" s="51">
        <v>25.35</v>
      </c>
      <c r="M50" s="47">
        <v>0.25</v>
      </c>
      <c r="N50" s="46">
        <v>149.95</v>
      </c>
      <c r="O50" s="48">
        <v>45901</v>
      </c>
      <c r="P50" s="27" t="s">
        <v>150</v>
      </c>
      <c r="Q50" s="19">
        <v>3</v>
      </c>
    </row>
    <row r="51" s="2" customFormat="1" ht="24" customHeight="1" spans="1:17">
      <c r="A51" s="19">
        <v>46</v>
      </c>
      <c r="B51" s="19" t="s">
        <v>170</v>
      </c>
      <c r="C51" s="24" t="s">
        <v>171</v>
      </c>
      <c r="D51" s="19" t="s">
        <v>23</v>
      </c>
      <c r="E51" s="19" t="s">
        <v>172</v>
      </c>
      <c r="F51" s="19" t="s">
        <v>173</v>
      </c>
      <c r="G51" s="19" t="s">
        <v>26</v>
      </c>
      <c r="H51" s="19">
        <v>5069</v>
      </c>
      <c r="I51" s="19">
        <v>8448</v>
      </c>
      <c r="J51" s="19">
        <f t="shared" ref="J51:J84" si="7">H51*0.08</f>
        <v>405.52</v>
      </c>
      <c r="K51" s="19">
        <f t="shared" ref="K51:K84" si="8">I51*0.02</f>
        <v>168.96</v>
      </c>
      <c r="L51" s="46">
        <f t="shared" ref="L51:L84" si="9">H51*0.5%</f>
        <v>25.345</v>
      </c>
      <c r="M51" s="47">
        <v>0.25</v>
      </c>
      <c r="N51" s="19">
        <v>149.95</v>
      </c>
      <c r="O51" s="52">
        <v>45901</v>
      </c>
      <c r="P51" s="52">
        <v>45931</v>
      </c>
      <c r="Q51" s="19">
        <v>2</v>
      </c>
    </row>
    <row r="52" s="2" customFormat="1" ht="24" customHeight="1" spans="1:17">
      <c r="A52" s="19">
        <v>47</v>
      </c>
      <c r="B52" s="19"/>
      <c r="C52" s="26" t="s">
        <v>174</v>
      </c>
      <c r="D52" s="19" t="s">
        <v>23</v>
      </c>
      <c r="E52" s="19" t="s">
        <v>175</v>
      </c>
      <c r="F52" s="19" t="s">
        <v>176</v>
      </c>
      <c r="G52" s="19" t="s">
        <v>26</v>
      </c>
      <c r="H52" s="19">
        <v>5069</v>
      </c>
      <c r="I52" s="19">
        <v>8448</v>
      </c>
      <c r="J52" s="19">
        <f>H52*0.08</f>
        <v>405.52</v>
      </c>
      <c r="K52" s="19">
        <f>I52*0.02</f>
        <v>168.96</v>
      </c>
      <c r="L52" s="46">
        <f>H52*0.5%</f>
        <v>25.345</v>
      </c>
      <c r="M52" s="47">
        <v>0.25</v>
      </c>
      <c r="N52" s="19">
        <v>149.95</v>
      </c>
      <c r="O52" s="52">
        <v>45902</v>
      </c>
      <c r="P52" s="52">
        <v>45931</v>
      </c>
      <c r="Q52" s="19">
        <v>2</v>
      </c>
    </row>
    <row r="53" s="2" customFormat="1" ht="24" customHeight="1" spans="1:17">
      <c r="A53" s="19">
        <v>48</v>
      </c>
      <c r="B53" s="19"/>
      <c r="C53" s="24" t="s">
        <v>177</v>
      </c>
      <c r="D53" s="19" t="s">
        <v>23</v>
      </c>
      <c r="E53" s="35" t="s">
        <v>178</v>
      </c>
      <c r="F53" s="34" t="s">
        <v>179</v>
      </c>
      <c r="G53" s="19" t="s">
        <v>26</v>
      </c>
      <c r="H53" s="19">
        <v>5069</v>
      </c>
      <c r="I53" s="19">
        <v>8448</v>
      </c>
      <c r="J53" s="19">
        <f>H53*0.08</f>
        <v>405.52</v>
      </c>
      <c r="K53" s="19">
        <f>I53*0.02</f>
        <v>168.96</v>
      </c>
      <c r="L53" s="46">
        <f>H53*0.5%</f>
        <v>25.345</v>
      </c>
      <c r="M53" s="47">
        <v>0.25</v>
      </c>
      <c r="N53" s="19">
        <v>149.95</v>
      </c>
      <c r="O53" s="52">
        <v>45903</v>
      </c>
      <c r="P53" s="52">
        <v>45931</v>
      </c>
      <c r="Q53" s="19">
        <v>2</v>
      </c>
    </row>
    <row r="54" s="2" customFormat="1" ht="24" customHeight="1" spans="1:17">
      <c r="A54" s="19">
        <v>49</v>
      </c>
      <c r="B54" s="19"/>
      <c r="C54" s="24" t="s">
        <v>180</v>
      </c>
      <c r="D54" s="19" t="s">
        <v>23</v>
      </c>
      <c r="E54" s="27" t="s">
        <v>181</v>
      </c>
      <c r="F54" s="35" t="s">
        <v>182</v>
      </c>
      <c r="G54" s="19" t="s">
        <v>26</v>
      </c>
      <c r="H54" s="19">
        <v>5069</v>
      </c>
      <c r="I54" s="19">
        <v>8448</v>
      </c>
      <c r="J54" s="19">
        <f>H54*0.08</f>
        <v>405.52</v>
      </c>
      <c r="K54" s="19">
        <f>I54*0.02</f>
        <v>168.96</v>
      </c>
      <c r="L54" s="46">
        <f>H54*0.5%</f>
        <v>25.345</v>
      </c>
      <c r="M54" s="47">
        <v>0.25</v>
      </c>
      <c r="N54" s="19">
        <v>149.95</v>
      </c>
      <c r="O54" s="52">
        <v>45905</v>
      </c>
      <c r="P54" s="52">
        <v>45931</v>
      </c>
      <c r="Q54" s="19">
        <v>2</v>
      </c>
    </row>
    <row r="55" s="2" customFormat="1" ht="24" customHeight="1" spans="1:17">
      <c r="A55" s="19">
        <v>50</v>
      </c>
      <c r="B55" s="19"/>
      <c r="C55" s="24" t="s">
        <v>183</v>
      </c>
      <c r="D55" s="19" t="s">
        <v>23</v>
      </c>
      <c r="E55" s="27" t="s">
        <v>184</v>
      </c>
      <c r="F55" s="35" t="s">
        <v>185</v>
      </c>
      <c r="G55" s="19" t="s">
        <v>26</v>
      </c>
      <c r="H55" s="19">
        <v>5069</v>
      </c>
      <c r="I55" s="19">
        <v>8448</v>
      </c>
      <c r="J55" s="19">
        <f>H55*0.08</f>
        <v>405.52</v>
      </c>
      <c r="K55" s="19">
        <f>I55*0.02</f>
        <v>168.96</v>
      </c>
      <c r="L55" s="46">
        <f>H55*0.5%</f>
        <v>25.345</v>
      </c>
      <c r="M55" s="47">
        <v>0.25</v>
      </c>
      <c r="N55" s="19">
        <v>149.95</v>
      </c>
      <c r="O55" s="52">
        <v>45906</v>
      </c>
      <c r="P55" s="52">
        <v>45931</v>
      </c>
      <c r="Q55" s="19">
        <v>2</v>
      </c>
    </row>
    <row r="56" s="2" customFormat="1" ht="24" customHeight="1" spans="1:17">
      <c r="A56" s="19">
        <v>51</v>
      </c>
      <c r="B56" s="19"/>
      <c r="C56" s="24" t="s">
        <v>186</v>
      </c>
      <c r="D56" s="19" t="s">
        <v>23</v>
      </c>
      <c r="E56" s="27" t="s">
        <v>187</v>
      </c>
      <c r="F56" s="35" t="s">
        <v>188</v>
      </c>
      <c r="G56" s="19" t="s">
        <v>26</v>
      </c>
      <c r="H56" s="19">
        <v>5069</v>
      </c>
      <c r="I56" s="19">
        <v>8448</v>
      </c>
      <c r="J56" s="19">
        <f>H56*0.08</f>
        <v>405.52</v>
      </c>
      <c r="K56" s="19">
        <f>I56*0.02</f>
        <v>168.96</v>
      </c>
      <c r="L56" s="46">
        <f>H56*0.5%</f>
        <v>25.345</v>
      </c>
      <c r="M56" s="47">
        <v>0.25</v>
      </c>
      <c r="N56" s="19">
        <v>149.95</v>
      </c>
      <c r="O56" s="52">
        <v>45907</v>
      </c>
      <c r="P56" s="52">
        <v>45931</v>
      </c>
      <c r="Q56" s="19">
        <v>2</v>
      </c>
    </row>
    <row r="57" s="2" customFormat="1" ht="24" customHeight="1" spans="1:17">
      <c r="A57" s="19">
        <v>52</v>
      </c>
      <c r="B57" s="19"/>
      <c r="C57" s="24" t="s">
        <v>189</v>
      </c>
      <c r="D57" s="19" t="s">
        <v>23</v>
      </c>
      <c r="E57" s="27" t="s">
        <v>190</v>
      </c>
      <c r="F57" s="35" t="s">
        <v>191</v>
      </c>
      <c r="G57" s="19" t="s">
        <v>26</v>
      </c>
      <c r="H57" s="19">
        <v>5069</v>
      </c>
      <c r="I57" s="19">
        <v>8448</v>
      </c>
      <c r="J57" s="19">
        <f>H57*0.08</f>
        <v>405.52</v>
      </c>
      <c r="K57" s="19">
        <f>I57*0.02</f>
        <v>168.96</v>
      </c>
      <c r="L57" s="46">
        <f>H57*0.5%</f>
        <v>25.345</v>
      </c>
      <c r="M57" s="47">
        <v>0.25</v>
      </c>
      <c r="N57" s="19">
        <v>149.95</v>
      </c>
      <c r="O57" s="52">
        <v>45908</v>
      </c>
      <c r="P57" s="52">
        <v>45931</v>
      </c>
      <c r="Q57" s="19">
        <v>2</v>
      </c>
    </row>
    <row r="58" s="2" customFormat="1" ht="24" customHeight="1" spans="1:17">
      <c r="A58" s="19">
        <v>53</v>
      </c>
      <c r="B58" s="19"/>
      <c r="C58" s="24" t="s">
        <v>192</v>
      </c>
      <c r="D58" s="19" t="s">
        <v>23</v>
      </c>
      <c r="E58" s="27" t="s">
        <v>193</v>
      </c>
      <c r="F58" s="35" t="s">
        <v>194</v>
      </c>
      <c r="G58" s="19" t="s">
        <v>26</v>
      </c>
      <c r="H58" s="19">
        <v>5069</v>
      </c>
      <c r="I58" s="19">
        <v>8448</v>
      </c>
      <c r="J58" s="19">
        <f>H58*0.08</f>
        <v>405.52</v>
      </c>
      <c r="K58" s="19">
        <f>I58*0.02</f>
        <v>168.96</v>
      </c>
      <c r="L58" s="46">
        <f>H58*0.5%</f>
        <v>25.345</v>
      </c>
      <c r="M58" s="47">
        <v>0.25</v>
      </c>
      <c r="N58" s="19">
        <v>149.95</v>
      </c>
      <c r="O58" s="52">
        <v>45909</v>
      </c>
      <c r="P58" s="52">
        <v>45931</v>
      </c>
      <c r="Q58" s="19">
        <v>2</v>
      </c>
    </row>
    <row r="59" s="2" customFormat="1" ht="24" customHeight="1" spans="1:17">
      <c r="A59" s="19">
        <v>54</v>
      </c>
      <c r="B59" s="19"/>
      <c r="C59" s="23" t="s">
        <v>195</v>
      </c>
      <c r="D59" s="19" t="s">
        <v>23</v>
      </c>
      <c r="E59" s="27" t="s">
        <v>196</v>
      </c>
      <c r="F59" s="35" t="s">
        <v>197</v>
      </c>
      <c r="G59" s="19" t="s">
        <v>26</v>
      </c>
      <c r="H59" s="19">
        <v>5069</v>
      </c>
      <c r="I59" s="19">
        <v>8448</v>
      </c>
      <c r="J59" s="19">
        <f>H59*0.08</f>
        <v>405.52</v>
      </c>
      <c r="K59" s="19">
        <f>I59*0.02</f>
        <v>168.96</v>
      </c>
      <c r="L59" s="46">
        <f>H59*0.5%</f>
        <v>25.345</v>
      </c>
      <c r="M59" s="47">
        <v>0.25</v>
      </c>
      <c r="N59" s="19">
        <v>149.95</v>
      </c>
      <c r="O59" s="52">
        <v>45909</v>
      </c>
      <c r="P59" s="52">
        <v>45931</v>
      </c>
      <c r="Q59" s="19">
        <v>2</v>
      </c>
    </row>
    <row r="60" s="2" customFormat="1" ht="24" customHeight="1" spans="1:17">
      <c r="A60" s="19">
        <v>55</v>
      </c>
      <c r="B60" s="19"/>
      <c r="C60" s="26" t="s">
        <v>198</v>
      </c>
      <c r="D60" s="21" t="s">
        <v>23</v>
      </c>
      <c r="E60" s="27" t="s">
        <v>199</v>
      </c>
      <c r="F60" s="35" t="s">
        <v>200</v>
      </c>
      <c r="G60" s="19" t="s">
        <v>26</v>
      </c>
      <c r="H60" s="19">
        <v>5069</v>
      </c>
      <c r="I60" s="19">
        <v>8448</v>
      </c>
      <c r="J60" s="19">
        <f>H60*0.08</f>
        <v>405.52</v>
      </c>
      <c r="K60" s="19">
        <f>I60*0.02</f>
        <v>168.96</v>
      </c>
      <c r="L60" s="46">
        <f>H60*0.5%</f>
        <v>25.345</v>
      </c>
      <c r="M60" s="47">
        <v>0.25</v>
      </c>
      <c r="N60" s="19">
        <v>149.95</v>
      </c>
      <c r="O60" s="52">
        <v>45909</v>
      </c>
      <c r="P60" s="52">
        <v>45931</v>
      </c>
      <c r="Q60" s="19">
        <v>2</v>
      </c>
    </row>
    <row r="61" s="2" customFormat="1" ht="24" customHeight="1" spans="1:17">
      <c r="A61" s="19">
        <v>56</v>
      </c>
      <c r="B61" s="19"/>
      <c r="C61" s="24" t="s">
        <v>201</v>
      </c>
      <c r="D61" s="21" t="s">
        <v>23</v>
      </c>
      <c r="E61" s="27" t="s">
        <v>202</v>
      </c>
      <c r="F61" s="35" t="s">
        <v>203</v>
      </c>
      <c r="G61" s="19" t="s">
        <v>26</v>
      </c>
      <c r="H61" s="19">
        <v>5069</v>
      </c>
      <c r="I61" s="19">
        <v>8448</v>
      </c>
      <c r="J61" s="19">
        <f>H61*0.08</f>
        <v>405.52</v>
      </c>
      <c r="K61" s="19">
        <f>I61*0.02</f>
        <v>168.96</v>
      </c>
      <c r="L61" s="46">
        <f>H61*0.5%</f>
        <v>25.345</v>
      </c>
      <c r="M61" s="47">
        <v>0.25</v>
      </c>
      <c r="N61" s="19">
        <v>149.95</v>
      </c>
      <c r="O61" s="52">
        <v>45909</v>
      </c>
      <c r="P61" s="52">
        <v>45932</v>
      </c>
      <c r="Q61" s="19">
        <v>2</v>
      </c>
    </row>
    <row r="62" s="2" customFormat="1" ht="24" customHeight="1" spans="1:17">
      <c r="A62" s="19">
        <v>57</v>
      </c>
      <c r="B62" s="19"/>
      <c r="C62" s="24" t="s">
        <v>204</v>
      </c>
      <c r="D62" s="21" t="s">
        <v>23</v>
      </c>
      <c r="E62" s="27" t="s">
        <v>205</v>
      </c>
      <c r="F62" s="35" t="s">
        <v>206</v>
      </c>
      <c r="G62" s="19" t="s">
        <v>26</v>
      </c>
      <c r="H62" s="19">
        <v>5069</v>
      </c>
      <c r="I62" s="19">
        <v>8448</v>
      </c>
      <c r="J62" s="19">
        <f>H62*0.08</f>
        <v>405.52</v>
      </c>
      <c r="K62" s="19">
        <f>I62*0.02</f>
        <v>168.96</v>
      </c>
      <c r="L62" s="46">
        <f>H62*0.5%</f>
        <v>25.345</v>
      </c>
      <c r="M62" s="47">
        <v>0.25</v>
      </c>
      <c r="N62" s="19">
        <v>149.95</v>
      </c>
      <c r="O62" s="52">
        <v>45909</v>
      </c>
      <c r="P62" s="52">
        <v>45933</v>
      </c>
      <c r="Q62" s="19">
        <v>2</v>
      </c>
    </row>
    <row r="63" s="2" customFormat="1" ht="24" customHeight="1" spans="1:17">
      <c r="A63" s="19">
        <v>58</v>
      </c>
      <c r="B63" s="19"/>
      <c r="C63" s="26" t="s">
        <v>207</v>
      </c>
      <c r="D63" s="21" t="s">
        <v>23</v>
      </c>
      <c r="E63" s="27" t="s">
        <v>208</v>
      </c>
      <c r="F63" s="35" t="s">
        <v>209</v>
      </c>
      <c r="G63" s="19" t="s">
        <v>26</v>
      </c>
      <c r="H63" s="19">
        <v>5069</v>
      </c>
      <c r="I63" s="19">
        <v>8448</v>
      </c>
      <c r="J63" s="19">
        <f>H63*0.08</f>
        <v>405.52</v>
      </c>
      <c r="K63" s="19">
        <f>I63*0.02</f>
        <v>168.96</v>
      </c>
      <c r="L63" s="46">
        <f>H63*0.5%</f>
        <v>25.345</v>
      </c>
      <c r="M63" s="47">
        <v>0.25</v>
      </c>
      <c r="N63" s="19">
        <v>149.95</v>
      </c>
      <c r="O63" s="52">
        <v>45909</v>
      </c>
      <c r="P63" s="52">
        <v>45934</v>
      </c>
      <c r="Q63" s="19">
        <v>2</v>
      </c>
    </row>
    <row r="64" s="2" customFormat="1" ht="24" customHeight="1" spans="1:17">
      <c r="A64" s="19">
        <v>59</v>
      </c>
      <c r="B64" s="19"/>
      <c r="C64" s="24" t="s">
        <v>210</v>
      </c>
      <c r="D64" s="21" t="s">
        <v>23</v>
      </c>
      <c r="E64" s="27" t="s">
        <v>211</v>
      </c>
      <c r="F64" s="35" t="s">
        <v>212</v>
      </c>
      <c r="G64" s="19" t="s">
        <v>26</v>
      </c>
      <c r="H64" s="19">
        <v>5069</v>
      </c>
      <c r="I64" s="19">
        <v>8448</v>
      </c>
      <c r="J64" s="19">
        <f>H64*0.08</f>
        <v>405.52</v>
      </c>
      <c r="K64" s="19">
        <f>I64*0.02</f>
        <v>168.96</v>
      </c>
      <c r="L64" s="46">
        <f>H64*0.5%</f>
        <v>25.345</v>
      </c>
      <c r="M64" s="47">
        <v>0.25</v>
      </c>
      <c r="N64" s="19">
        <v>149.95</v>
      </c>
      <c r="O64" s="52">
        <v>45909</v>
      </c>
      <c r="P64" s="52">
        <v>45935</v>
      </c>
      <c r="Q64" s="19">
        <v>2</v>
      </c>
    </row>
    <row r="65" s="2" customFormat="1" ht="24" customHeight="1" spans="1:17">
      <c r="A65" s="19">
        <v>60</v>
      </c>
      <c r="B65" s="19"/>
      <c r="C65" s="24" t="s">
        <v>213</v>
      </c>
      <c r="D65" s="21" t="s">
        <v>23</v>
      </c>
      <c r="E65" s="27" t="s">
        <v>214</v>
      </c>
      <c r="F65" s="35" t="s">
        <v>215</v>
      </c>
      <c r="G65" s="19" t="s">
        <v>26</v>
      </c>
      <c r="H65" s="19">
        <v>5069</v>
      </c>
      <c r="I65" s="19">
        <v>8448</v>
      </c>
      <c r="J65" s="19">
        <f>H65*0.08</f>
        <v>405.52</v>
      </c>
      <c r="K65" s="19">
        <f>I65*0.02</f>
        <v>168.96</v>
      </c>
      <c r="L65" s="46">
        <f>H65*0.5%</f>
        <v>25.345</v>
      </c>
      <c r="M65" s="47">
        <v>0.25</v>
      </c>
      <c r="N65" s="19">
        <v>149.95</v>
      </c>
      <c r="O65" s="52">
        <v>45909</v>
      </c>
      <c r="P65" s="52">
        <v>45936</v>
      </c>
      <c r="Q65" s="19">
        <v>2</v>
      </c>
    </row>
    <row r="66" s="2" customFormat="1" ht="24" customHeight="1" spans="1:17">
      <c r="A66" s="19">
        <v>61</v>
      </c>
      <c r="B66" s="19"/>
      <c r="C66" s="24" t="s">
        <v>216</v>
      </c>
      <c r="D66" s="21" t="s">
        <v>23</v>
      </c>
      <c r="E66" s="27" t="s">
        <v>217</v>
      </c>
      <c r="F66" s="35" t="s">
        <v>218</v>
      </c>
      <c r="G66" s="19" t="s">
        <v>26</v>
      </c>
      <c r="H66" s="19">
        <v>5069</v>
      </c>
      <c r="I66" s="19">
        <v>8448</v>
      </c>
      <c r="J66" s="19">
        <f>H66*0.08</f>
        <v>405.52</v>
      </c>
      <c r="K66" s="19">
        <f>I66*0.02</f>
        <v>168.96</v>
      </c>
      <c r="L66" s="46">
        <f>H66*0.5%</f>
        <v>25.345</v>
      </c>
      <c r="M66" s="47">
        <v>0.25</v>
      </c>
      <c r="N66" s="19">
        <v>149.95</v>
      </c>
      <c r="O66" s="52">
        <v>45909</v>
      </c>
      <c r="P66" s="52">
        <v>45937</v>
      </c>
      <c r="Q66" s="19">
        <v>2</v>
      </c>
    </row>
    <row r="67" s="2" customFormat="1" ht="24" customHeight="1" spans="1:17">
      <c r="A67" s="19">
        <v>62</v>
      </c>
      <c r="B67" s="19"/>
      <c r="C67" s="24" t="s">
        <v>219</v>
      </c>
      <c r="D67" s="21" t="s">
        <v>23</v>
      </c>
      <c r="E67" s="27" t="s">
        <v>220</v>
      </c>
      <c r="F67" s="35" t="s">
        <v>221</v>
      </c>
      <c r="G67" s="19" t="s">
        <v>26</v>
      </c>
      <c r="H67" s="19">
        <v>5069</v>
      </c>
      <c r="I67" s="19">
        <v>8448</v>
      </c>
      <c r="J67" s="19">
        <f>H67*0.08</f>
        <v>405.52</v>
      </c>
      <c r="K67" s="19">
        <f>I67*0.02</f>
        <v>168.96</v>
      </c>
      <c r="L67" s="46">
        <f>H67*0.5%</f>
        <v>25.345</v>
      </c>
      <c r="M67" s="47">
        <v>0.25</v>
      </c>
      <c r="N67" s="19">
        <v>149.95</v>
      </c>
      <c r="O67" s="52">
        <v>45909</v>
      </c>
      <c r="P67" s="52">
        <v>45938</v>
      </c>
      <c r="Q67" s="19">
        <v>2</v>
      </c>
    </row>
    <row r="68" s="2" customFormat="1" ht="24" customHeight="1" spans="1:17">
      <c r="A68" s="19">
        <v>63</v>
      </c>
      <c r="B68" s="19"/>
      <c r="C68" s="24" t="s">
        <v>222</v>
      </c>
      <c r="D68" s="21" t="s">
        <v>23</v>
      </c>
      <c r="E68" s="27" t="s">
        <v>223</v>
      </c>
      <c r="F68" s="35" t="s">
        <v>224</v>
      </c>
      <c r="G68" s="19" t="s">
        <v>26</v>
      </c>
      <c r="H68" s="19">
        <v>5069</v>
      </c>
      <c r="I68" s="19">
        <v>8448</v>
      </c>
      <c r="J68" s="19">
        <f>H68*0.08</f>
        <v>405.52</v>
      </c>
      <c r="K68" s="19">
        <f>I68*0.02</f>
        <v>168.96</v>
      </c>
      <c r="L68" s="46">
        <f>H68*0.5%</f>
        <v>25.345</v>
      </c>
      <c r="M68" s="47">
        <v>0.25</v>
      </c>
      <c r="N68" s="19">
        <v>149.95</v>
      </c>
      <c r="O68" s="52">
        <v>45909</v>
      </c>
      <c r="P68" s="52">
        <v>45939</v>
      </c>
      <c r="Q68" s="19">
        <v>2</v>
      </c>
    </row>
    <row r="69" s="2" customFormat="1" ht="24" customHeight="1" spans="1:17">
      <c r="A69" s="19">
        <v>64</v>
      </c>
      <c r="B69" s="19"/>
      <c r="C69" s="24" t="s">
        <v>225</v>
      </c>
      <c r="D69" s="21" t="s">
        <v>23</v>
      </c>
      <c r="E69" s="27" t="s">
        <v>226</v>
      </c>
      <c r="F69" s="35" t="s">
        <v>227</v>
      </c>
      <c r="G69" s="19" t="s">
        <v>26</v>
      </c>
      <c r="H69" s="19">
        <v>5069</v>
      </c>
      <c r="I69" s="19">
        <v>8448</v>
      </c>
      <c r="J69" s="19">
        <f>H69*0.08</f>
        <v>405.52</v>
      </c>
      <c r="K69" s="19">
        <f>I69*0.02</f>
        <v>168.96</v>
      </c>
      <c r="L69" s="46">
        <f>H69*0.5%</f>
        <v>25.345</v>
      </c>
      <c r="M69" s="47">
        <v>0.25</v>
      </c>
      <c r="N69" s="19">
        <v>149.95</v>
      </c>
      <c r="O69" s="52">
        <v>45910</v>
      </c>
      <c r="P69" s="52">
        <v>45940</v>
      </c>
      <c r="Q69" s="19">
        <v>2</v>
      </c>
    </row>
    <row r="70" s="2" customFormat="1" ht="24" customHeight="1" spans="1:17">
      <c r="A70" s="19">
        <v>65</v>
      </c>
      <c r="B70" s="19"/>
      <c r="C70" s="24" t="s">
        <v>228</v>
      </c>
      <c r="D70" s="21" t="s">
        <v>23</v>
      </c>
      <c r="E70" s="27" t="s">
        <v>229</v>
      </c>
      <c r="F70" s="35" t="s">
        <v>230</v>
      </c>
      <c r="G70" s="19" t="s">
        <v>26</v>
      </c>
      <c r="H70" s="19">
        <v>5069</v>
      </c>
      <c r="I70" s="19">
        <v>8448</v>
      </c>
      <c r="J70" s="19">
        <f>H70*0.08</f>
        <v>405.52</v>
      </c>
      <c r="K70" s="19">
        <f>I70*0.02</f>
        <v>168.96</v>
      </c>
      <c r="L70" s="46">
        <f>H70*0.5%</f>
        <v>25.345</v>
      </c>
      <c r="M70" s="47">
        <v>0.25</v>
      </c>
      <c r="N70" s="19">
        <v>149.95</v>
      </c>
      <c r="O70" s="52">
        <v>45941</v>
      </c>
      <c r="P70" s="52">
        <v>45941</v>
      </c>
      <c r="Q70" s="19">
        <v>1</v>
      </c>
    </row>
    <row r="71" s="2" customFormat="1" ht="24" customHeight="1" spans="1:17">
      <c r="A71" s="19">
        <v>66</v>
      </c>
      <c r="B71" s="19" t="s">
        <v>231</v>
      </c>
      <c r="C71" s="23" t="s">
        <v>232</v>
      </c>
      <c r="D71" s="21" t="s">
        <v>23</v>
      </c>
      <c r="E71" s="27" t="s">
        <v>233</v>
      </c>
      <c r="F71" s="19" t="s">
        <v>234</v>
      </c>
      <c r="G71" s="19" t="s">
        <v>26</v>
      </c>
      <c r="H71" s="19">
        <v>5069</v>
      </c>
      <c r="I71" s="19">
        <v>8448</v>
      </c>
      <c r="J71" s="19">
        <f>H71*0.08</f>
        <v>405.52</v>
      </c>
      <c r="K71" s="19">
        <f>I71*0.02</f>
        <v>168.96</v>
      </c>
      <c r="L71" s="46">
        <f>H71*0.5%</f>
        <v>25.345</v>
      </c>
      <c r="M71" s="47">
        <v>0.25</v>
      </c>
      <c r="N71" s="19">
        <v>149.95</v>
      </c>
      <c r="O71" s="52">
        <v>45902</v>
      </c>
      <c r="P71" s="52">
        <v>45931</v>
      </c>
      <c r="Q71" s="19">
        <v>2</v>
      </c>
    </row>
    <row r="72" s="2" customFormat="1" ht="24" customHeight="1" spans="1:17">
      <c r="A72" s="19">
        <v>67</v>
      </c>
      <c r="B72" s="19"/>
      <c r="C72" s="23" t="s">
        <v>235</v>
      </c>
      <c r="D72" s="19" t="s">
        <v>40</v>
      </c>
      <c r="E72" s="27" t="s">
        <v>236</v>
      </c>
      <c r="F72" s="19" t="s">
        <v>237</v>
      </c>
      <c r="G72" s="19" t="s">
        <v>26</v>
      </c>
      <c r="H72" s="19">
        <v>5069</v>
      </c>
      <c r="I72" s="19">
        <v>8448</v>
      </c>
      <c r="J72" s="19">
        <f>H72*0.08</f>
        <v>405.52</v>
      </c>
      <c r="K72" s="19">
        <f>I72*0.02</f>
        <v>168.96</v>
      </c>
      <c r="L72" s="46">
        <f>H72*0.5%</f>
        <v>25.345</v>
      </c>
      <c r="M72" s="47">
        <v>0.25</v>
      </c>
      <c r="N72" s="19">
        <v>149.95</v>
      </c>
      <c r="O72" s="52">
        <v>45903</v>
      </c>
      <c r="P72" s="52">
        <v>45931</v>
      </c>
      <c r="Q72" s="19">
        <v>2</v>
      </c>
    </row>
    <row r="73" s="2" customFormat="1" ht="24" customHeight="1" spans="1:17">
      <c r="A73" s="19">
        <v>68</v>
      </c>
      <c r="B73" s="19"/>
      <c r="C73" s="23" t="s">
        <v>238</v>
      </c>
      <c r="D73" s="19" t="s">
        <v>40</v>
      </c>
      <c r="E73" s="27" t="s">
        <v>239</v>
      </c>
      <c r="F73" s="19" t="s">
        <v>240</v>
      </c>
      <c r="G73" s="19" t="s">
        <v>26</v>
      </c>
      <c r="H73" s="19">
        <v>5069</v>
      </c>
      <c r="I73" s="19">
        <v>8448</v>
      </c>
      <c r="J73" s="19">
        <f>H73*0.08</f>
        <v>405.52</v>
      </c>
      <c r="K73" s="19">
        <f>I73*0.02</f>
        <v>168.96</v>
      </c>
      <c r="L73" s="46">
        <f>H73*0.5%</f>
        <v>25.345</v>
      </c>
      <c r="M73" s="47">
        <v>0.25</v>
      </c>
      <c r="N73" s="19">
        <v>149.95</v>
      </c>
      <c r="O73" s="52">
        <v>45904</v>
      </c>
      <c r="P73" s="52">
        <v>45931</v>
      </c>
      <c r="Q73" s="19">
        <v>2</v>
      </c>
    </row>
    <row r="74" s="2" customFormat="1" ht="24" customHeight="1" spans="1:17">
      <c r="A74" s="19">
        <v>69</v>
      </c>
      <c r="B74" s="19"/>
      <c r="C74" s="23" t="s">
        <v>241</v>
      </c>
      <c r="D74" s="19" t="s">
        <v>40</v>
      </c>
      <c r="E74" s="19" t="s">
        <v>242</v>
      </c>
      <c r="F74" s="19" t="s">
        <v>243</v>
      </c>
      <c r="G74" s="19" t="s">
        <v>26</v>
      </c>
      <c r="H74" s="19">
        <v>5069</v>
      </c>
      <c r="I74" s="19">
        <v>8448</v>
      </c>
      <c r="J74" s="19">
        <f>H74*0.08</f>
        <v>405.52</v>
      </c>
      <c r="K74" s="19">
        <f>I74*0.02</f>
        <v>168.96</v>
      </c>
      <c r="L74" s="46">
        <f>H74*0.5%</f>
        <v>25.345</v>
      </c>
      <c r="M74" s="47">
        <v>0.25</v>
      </c>
      <c r="N74" s="19">
        <v>149.95</v>
      </c>
      <c r="O74" s="52">
        <v>45905</v>
      </c>
      <c r="P74" s="52">
        <v>45931</v>
      </c>
      <c r="Q74" s="19">
        <v>2</v>
      </c>
    </row>
    <row r="75" s="2" customFormat="1" ht="24" customHeight="1" spans="1:17">
      <c r="A75" s="19">
        <v>70</v>
      </c>
      <c r="B75" s="19"/>
      <c r="C75" s="23" t="s">
        <v>244</v>
      </c>
      <c r="D75" s="19" t="s">
        <v>40</v>
      </c>
      <c r="E75" s="19" t="s">
        <v>245</v>
      </c>
      <c r="F75" s="19" t="s">
        <v>246</v>
      </c>
      <c r="G75" s="19" t="s">
        <v>26</v>
      </c>
      <c r="H75" s="19">
        <v>5069</v>
      </c>
      <c r="I75" s="19">
        <v>8448</v>
      </c>
      <c r="J75" s="19">
        <f>H75*0.08</f>
        <v>405.52</v>
      </c>
      <c r="K75" s="19">
        <f>I75*0.02</f>
        <v>168.96</v>
      </c>
      <c r="L75" s="46">
        <f>H75*0.5%</f>
        <v>25.345</v>
      </c>
      <c r="M75" s="47">
        <v>0.25</v>
      </c>
      <c r="N75" s="19">
        <v>149.95</v>
      </c>
      <c r="O75" s="52">
        <v>45906</v>
      </c>
      <c r="P75" s="52">
        <v>45931</v>
      </c>
      <c r="Q75" s="19">
        <v>2</v>
      </c>
    </row>
    <row r="76" s="2" customFormat="1" ht="24" customHeight="1" spans="1:17">
      <c r="A76" s="19">
        <v>71</v>
      </c>
      <c r="B76" s="19"/>
      <c r="C76" s="23" t="s">
        <v>247</v>
      </c>
      <c r="D76" s="19" t="s">
        <v>40</v>
      </c>
      <c r="E76" s="19" t="s">
        <v>248</v>
      </c>
      <c r="F76" s="19" t="s">
        <v>249</v>
      </c>
      <c r="G76" s="19" t="s">
        <v>26</v>
      </c>
      <c r="H76" s="19">
        <v>5069</v>
      </c>
      <c r="I76" s="19">
        <v>8448</v>
      </c>
      <c r="J76" s="19">
        <f>H76*0.08</f>
        <v>405.52</v>
      </c>
      <c r="K76" s="19">
        <f>I76*0.02</f>
        <v>168.96</v>
      </c>
      <c r="L76" s="46">
        <f>H76*0.5%</f>
        <v>25.345</v>
      </c>
      <c r="M76" s="47">
        <v>0.25</v>
      </c>
      <c r="N76" s="19">
        <v>149.95</v>
      </c>
      <c r="O76" s="52">
        <v>45907</v>
      </c>
      <c r="P76" s="52">
        <v>45931</v>
      </c>
      <c r="Q76" s="19">
        <v>2</v>
      </c>
    </row>
    <row r="77" ht="24" customHeight="1" spans="1:17">
      <c r="A77" s="19">
        <v>72</v>
      </c>
      <c r="B77" s="19"/>
      <c r="C77" s="23" t="s">
        <v>250</v>
      </c>
      <c r="D77" s="19" t="s">
        <v>23</v>
      </c>
      <c r="E77" s="19" t="s">
        <v>251</v>
      </c>
      <c r="F77" s="19" t="s">
        <v>252</v>
      </c>
      <c r="G77" s="19" t="s">
        <v>26</v>
      </c>
      <c r="H77" s="19">
        <v>5069</v>
      </c>
      <c r="I77" s="19">
        <v>8448</v>
      </c>
      <c r="J77" s="19">
        <f>H77*0.08</f>
        <v>405.52</v>
      </c>
      <c r="K77" s="19">
        <f>I77*0.02</f>
        <v>168.96</v>
      </c>
      <c r="L77" s="46">
        <f>H77*0.5%</f>
        <v>25.345</v>
      </c>
      <c r="M77" s="47">
        <v>0.25</v>
      </c>
      <c r="N77" s="19">
        <v>149.95</v>
      </c>
      <c r="O77" s="52">
        <v>45908</v>
      </c>
      <c r="P77" s="52">
        <v>45931</v>
      </c>
      <c r="Q77" s="19">
        <v>2</v>
      </c>
    </row>
    <row r="78" ht="24" customHeight="1" spans="1:17">
      <c r="A78" s="19">
        <v>73</v>
      </c>
      <c r="B78" s="19"/>
      <c r="C78" s="23" t="s">
        <v>253</v>
      </c>
      <c r="D78" s="19" t="s">
        <v>23</v>
      </c>
      <c r="E78" s="19" t="s">
        <v>254</v>
      </c>
      <c r="F78" s="19" t="s">
        <v>255</v>
      </c>
      <c r="G78" s="19" t="s">
        <v>26</v>
      </c>
      <c r="H78" s="19">
        <v>5069</v>
      </c>
      <c r="I78" s="19">
        <v>8448</v>
      </c>
      <c r="J78" s="19">
        <f>H78*0.08</f>
        <v>405.52</v>
      </c>
      <c r="K78" s="19">
        <f>I78*0.02</f>
        <v>168.96</v>
      </c>
      <c r="L78" s="46">
        <f>H78*0.5%</f>
        <v>25.345</v>
      </c>
      <c r="M78" s="47">
        <v>0.25</v>
      </c>
      <c r="N78" s="19">
        <v>149.95</v>
      </c>
      <c r="O78" s="52">
        <v>45909</v>
      </c>
      <c r="P78" s="52">
        <v>45931</v>
      </c>
      <c r="Q78" s="19">
        <v>2</v>
      </c>
    </row>
    <row r="79" ht="24" customHeight="1" spans="1:17">
      <c r="A79" s="19">
        <v>74</v>
      </c>
      <c r="B79" s="19"/>
      <c r="C79" s="23" t="s">
        <v>256</v>
      </c>
      <c r="D79" s="19" t="s">
        <v>40</v>
      </c>
      <c r="E79" s="19" t="s">
        <v>257</v>
      </c>
      <c r="F79" s="19" t="s">
        <v>258</v>
      </c>
      <c r="G79" s="19" t="s">
        <v>26</v>
      </c>
      <c r="H79" s="19">
        <v>5069</v>
      </c>
      <c r="I79" s="19">
        <v>8448</v>
      </c>
      <c r="J79" s="19">
        <f>H79*0.08</f>
        <v>405.52</v>
      </c>
      <c r="K79" s="19">
        <f>I79*0.02</f>
        <v>168.96</v>
      </c>
      <c r="L79" s="46">
        <f>H79*0.5%</f>
        <v>25.345</v>
      </c>
      <c r="M79" s="47">
        <v>0.25</v>
      </c>
      <c r="N79" s="19">
        <v>149.95</v>
      </c>
      <c r="O79" s="52">
        <v>45910</v>
      </c>
      <c r="P79" s="52">
        <v>45931</v>
      </c>
      <c r="Q79" s="19">
        <v>2</v>
      </c>
    </row>
    <row r="80" ht="24" customHeight="1" spans="1:17">
      <c r="A80" s="19">
        <v>75</v>
      </c>
      <c r="B80" s="19"/>
      <c r="C80" s="23" t="s">
        <v>259</v>
      </c>
      <c r="D80" s="19" t="s">
        <v>23</v>
      </c>
      <c r="E80" s="19" t="s">
        <v>260</v>
      </c>
      <c r="F80" s="19" t="s">
        <v>261</v>
      </c>
      <c r="G80" s="19" t="s">
        <v>26</v>
      </c>
      <c r="H80" s="19">
        <v>5069</v>
      </c>
      <c r="I80" s="19">
        <v>8448</v>
      </c>
      <c r="J80" s="19">
        <f>H80*0.08</f>
        <v>405.52</v>
      </c>
      <c r="K80" s="19">
        <f>I80*0.02</f>
        <v>168.96</v>
      </c>
      <c r="L80" s="46">
        <f>H80*0.5%</f>
        <v>25.345</v>
      </c>
      <c r="M80" s="47">
        <v>0.25</v>
      </c>
      <c r="N80" s="19">
        <v>149.95</v>
      </c>
      <c r="O80" s="52">
        <v>45912</v>
      </c>
      <c r="P80" s="52">
        <v>45931</v>
      </c>
      <c r="Q80" s="19">
        <v>2</v>
      </c>
    </row>
    <row r="81" ht="24" customHeight="1" spans="1:17">
      <c r="A81" s="19">
        <v>76</v>
      </c>
      <c r="B81" s="19"/>
      <c r="C81" s="23" t="s">
        <v>262</v>
      </c>
      <c r="D81" s="19" t="s">
        <v>23</v>
      </c>
      <c r="E81" s="19" t="s">
        <v>263</v>
      </c>
      <c r="F81" s="19" t="s">
        <v>264</v>
      </c>
      <c r="G81" s="19" t="s">
        <v>26</v>
      </c>
      <c r="H81" s="19">
        <v>5069</v>
      </c>
      <c r="I81" s="19">
        <v>8448</v>
      </c>
      <c r="J81" s="19">
        <f>H81*0.08</f>
        <v>405.52</v>
      </c>
      <c r="K81" s="19">
        <f>I81*0.02</f>
        <v>168.96</v>
      </c>
      <c r="L81" s="46">
        <f>H81*0.5%</f>
        <v>25.345</v>
      </c>
      <c r="M81" s="47">
        <v>0.25</v>
      </c>
      <c r="N81" s="19">
        <v>149.95</v>
      </c>
      <c r="O81" s="52">
        <v>45913</v>
      </c>
      <c r="P81" s="52">
        <v>45931</v>
      </c>
      <c r="Q81" s="19">
        <v>2</v>
      </c>
    </row>
    <row r="82" ht="24" customHeight="1" spans="1:17">
      <c r="A82" s="19">
        <v>77</v>
      </c>
      <c r="B82" s="19"/>
      <c r="C82" s="23" t="s">
        <v>265</v>
      </c>
      <c r="D82" s="19" t="s">
        <v>23</v>
      </c>
      <c r="E82" s="19" t="s">
        <v>266</v>
      </c>
      <c r="F82" s="19" t="s">
        <v>267</v>
      </c>
      <c r="G82" s="19" t="s">
        <v>26</v>
      </c>
      <c r="H82" s="19">
        <v>5069</v>
      </c>
      <c r="I82" s="19">
        <v>8448</v>
      </c>
      <c r="J82" s="19">
        <f>H82*0.08</f>
        <v>405.52</v>
      </c>
      <c r="K82" s="19">
        <f>I82*0.02</f>
        <v>168.96</v>
      </c>
      <c r="L82" s="46">
        <f>H82*0.5%</f>
        <v>25.345</v>
      </c>
      <c r="M82" s="47">
        <v>0.25</v>
      </c>
      <c r="N82" s="19">
        <v>149.95</v>
      </c>
      <c r="O82" s="52">
        <v>45915</v>
      </c>
      <c r="P82" s="52">
        <v>45931</v>
      </c>
      <c r="Q82" s="19">
        <v>2</v>
      </c>
    </row>
    <row r="83" ht="24" customHeight="1" spans="1:17">
      <c r="A83" s="19">
        <v>78</v>
      </c>
      <c r="B83" s="19"/>
      <c r="C83" s="23" t="s">
        <v>268</v>
      </c>
      <c r="D83" s="19" t="s">
        <v>40</v>
      </c>
      <c r="E83" s="19" t="s">
        <v>269</v>
      </c>
      <c r="F83" s="19" t="s">
        <v>270</v>
      </c>
      <c r="G83" s="19" t="s">
        <v>82</v>
      </c>
      <c r="H83" s="19">
        <v>5069</v>
      </c>
      <c r="I83" s="19">
        <v>8448</v>
      </c>
      <c r="J83" s="19">
        <f>H83*0.08</f>
        <v>405.52</v>
      </c>
      <c r="K83" s="19">
        <f>I83*0.02</f>
        <v>168.96</v>
      </c>
      <c r="L83" s="46">
        <f>H83*0.5%</f>
        <v>25.345</v>
      </c>
      <c r="M83" s="47">
        <v>0.25</v>
      </c>
      <c r="N83" s="19">
        <v>149.95</v>
      </c>
      <c r="O83" s="52">
        <v>45917</v>
      </c>
      <c r="P83" s="52">
        <v>45931</v>
      </c>
      <c r="Q83" s="19">
        <v>2</v>
      </c>
    </row>
    <row r="84" ht="24" customHeight="1" spans="1:17">
      <c r="A84" s="19">
        <v>79</v>
      </c>
      <c r="B84" s="19"/>
      <c r="C84" s="23" t="s">
        <v>271</v>
      </c>
      <c r="D84" s="19" t="s">
        <v>40</v>
      </c>
      <c r="E84" s="19" t="s">
        <v>272</v>
      </c>
      <c r="F84" s="19" t="s">
        <v>273</v>
      </c>
      <c r="G84" s="19" t="s">
        <v>26</v>
      </c>
      <c r="H84" s="19">
        <v>5069</v>
      </c>
      <c r="I84" s="19">
        <v>8448</v>
      </c>
      <c r="J84" s="19">
        <f>H84*0.08</f>
        <v>405.52</v>
      </c>
      <c r="K84" s="19">
        <f>I84*0.02</f>
        <v>168.96</v>
      </c>
      <c r="L84" s="46">
        <f>H84*0.5%</f>
        <v>25.345</v>
      </c>
      <c r="M84" s="47">
        <v>0.25</v>
      </c>
      <c r="N84" s="19">
        <v>149.95</v>
      </c>
      <c r="O84" s="52">
        <v>45917</v>
      </c>
      <c r="P84" s="52">
        <v>45931</v>
      </c>
      <c r="Q84" s="19">
        <v>2</v>
      </c>
    </row>
    <row r="85" ht="24" customHeight="1" spans="1:17">
      <c r="A85" s="19">
        <v>80</v>
      </c>
      <c r="B85" s="19" t="s">
        <v>274</v>
      </c>
      <c r="C85" s="24" t="s">
        <v>275</v>
      </c>
      <c r="D85" s="27" t="s">
        <v>40</v>
      </c>
      <c r="E85" s="35" t="s">
        <v>276</v>
      </c>
      <c r="F85" s="27" t="s">
        <v>277</v>
      </c>
      <c r="G85" s="27" t="s">
        <v>26</v>
      </c>
      <c r="H85" s="27">
        <v>5069</v>
      </c>
      <c r="I85" s="27">
        <v>8448</v>
      </c>
      <c r="J85" s="27">
        <f>ROUND(H85*0.08,2)</f>
        <v>405.52</v>
      </c>
      <c r="K85" s="27">
        <f>ROUND(I85*0.02,2)</f>
        <v>168.96</v>
      </c>
      <c r="L85" s="27">
        <f>ROUND(H85*0.005,2)</f>
        <v>25.35</v>
      </c>
      <c r="M85" s="47">
        <v>0.25</v>
      </c>
      <c r="N85" s="27">
        <v>149.95</v>
      </c>
      <c r="O85" s="27" t="s">
        <v>278</v>
      </c>
      <c r="P85" s="52">
        <v>45931</v>
      </c>
      <c r="Q85" s="27">
        <v>2</v>
      </c>
    </row>
    <row r="86" ht="24" customHeight="1" spans="1:17">
      <c r="A86" s="19">
        <v>81</v>
      </c>
      <c r="B86" s="19" t="s">
        <v>279</v>
      </c>
      <c r="C86" s="23" t="s">
        <v>280</v>
      </c>
      <c r="D86" s="19" t="s">
        <v>23</v>
      </c>
      <c r="E86" s="19" t="s">
        <v>281</v>
      </c>
      <c r="F86" s="19" t="s">
        <v>282</v>
      </c>
      <c r="G86" s="19" t="s">
        <v>26</v>
      </c>
      <c r="H86" s="19">
        <v>5069</v>
      </c>
      <c r="I86" s="19">
        <v>8448</v>
      </c>
      <c r="J86" s="19">
        <f t="shared" ref="J86:J95" si="10">H86*0.08</f>
        <v>405.52</v>
      </c>
      <c r="K86" s="19">
        <f t="shared" ref="K86:K95" si="11">I86*0.02</f>
        <v>168.96</v>
      </c>
      <c r="L86" s="46">
        <f t="shared" ref="L86:L95" si="12">H86*0.5%</f>
        <v>25.345</v>
      </c>
      <c r="M86" s="47">
        <v>0.25</v>
      </c>
      <c r="N86" s="19">
        <v>149.95</v>
      </c>
      <c r="O86" s="52">
        <v>45901</v>
      </c>
      <c r="P86" s="52">
        <v>45931</v>
      </c>
      <c r="Q86" s="19">
        <v>2</v>
      </c>
    </row>
    <row r="87" ht="24" customHeight="1" spans="1:17">
      <c r="A87" s="19">
        <v>82</v>
      </c>
      <c r="B87" s="19"/>
      <c r="C87" s="23" t="s">
        <v>283</v>
      </c>
      <c r="D87" s="19" t="s">
        <v>23</v>
      </c>
      <c r="E87" s="19" t="s">
        <v>284</v>
      </c>
      <c r="F87" s="19" t="s">
        <v>285</v>
      </c>
      <c r="G87" s="19" t="s">
        <v>26</v>
      </c>
      <c r="H87" s="19">
        <v>5069</v>
      </c>
      <c r="I87" s="19">
        <v>8448</v>
      </c>
      <c r="J87" s="19">
        <f>H87*0.08</f>
        <v>405.52</v>
      </c>
      <c r="K87" s="19">
        <f>I87*0.02</f>
        <v>168.96</v>
      </c>
      <c r="L87" s="46">
        <f>H87*0.5%</f>
        <v>25.345</v>
      </c>
      <c r="M87" s="47">
        <v>0.25</v>
      </c>
      <c r="N87" s="19">
        <v>149.95</v>
      </c>
      <c r="O87" s="52">
        <v>45901</v>
      </c>
      <c r="P87" s="52">
        <v>45931</v>
      </c>
      <c r="Q87" s="19">
        <v>2</v>
      </c>
    </row>
    <row r="88" ht="24" customHeight="1" spans="1:17">
      <c r="A88" s="19">
        <v>83</v>
      </c>
      <c r="B88" s="19"/>
      <c r="C88" s="24" t="s">
        <v>286</v>
      </c>
      <c r="D88" s="19" t="s">
        <v>23</v>
      </c>
      <c r="E88" s="35" t="s">
        <v>287</v>
      </c>
      <c r="F88" s="34" t="s">
        <v>288</v>
      </c>
      <c r="G88" s="19" t="s">
        <v>26</v>
      </c>
      <c r="H88" s="19">
        <v>5069</v>
      </c>
      <c r="I88" s="19">
        <v>8448</v>
      </c>
      <c r="J88" s="19">
        <f>H88*0.08</f>
        <v>405.52</v>
      </c>
      <c r="K88" s="19">
        <f>I88*0.02</f>
        <v>168.96</v>
      </c>
      <c r="L88" s="46">
        <f>H88*0.5%</f>
        <v>25.345</v>
      </c>
      <c r="M88" s="47">
        <v>0.25</v>
      </c>
      <c r="N88" s="19">
        <v>149.95</v>
      </c>
      <c r="O88" s="52">
        <v>45901</v>
      </c>
      <c r="P88" s="52">
        <v>45931</v>
      </c>
      <c r="Q88" s="19">
        <v>2</v>
      </c>
    </row>
    <row r="89" ht="24" customHeight="1" spans="1:17">
      <c r="A89" s="19">
        <v>84</v>
      </c>
      <c r="B89" s="19"/>
      <c r="C89" s="24" t="s">
        <v>289</v>
      </c>
      <c r="D89" s="19" t="s">
        <v>23</v>
      </c>
      <c r="E89" s="27" t="s">
        <v>290</v>
      </c>
      <c r="F89" s="35" t="s">
        <v>291</v>
      </c>
      <c r="G89" s="19" t="s">
        <v>26</v>
      </c>
      <c r="H89" s="19">
        <v>5069</v>
      </c>
      <c r="I89" s="19">
        <v>8448</v>
      </c>
      <c r="J89" s="19">
        <f>H89*0.08</f>
        <v>405.52</v>
      </c>
      <c r="K89" s="19">
        <f>I89*0.02</f>
        <v>168.96</v>
      </c>
      <c r="L89" s="46">
        <f>H89*0.5%</f>
        <v>25.345</v>
      </c>
      <c r="M89" s="47">
        <v>0.25</v>
      </c>
      <c r="N89" s="19">
        <v>149.95</v>
      </c>
      <c r="O89" s="52">
        <v>45901</v>
      </c>
      <c r="P89" s="52">
        <v>45931</v>
      </c>
      <c r="Q89" s="19">
        <v>2</v>
      </c>
    </row>
    <row r="90" ht="24" customHeight="1" spans="1:17">
      <c r="A90" s="19">
        <v>85</v>
      </c>
      <c r="B90" s="19"/>
      <c r="C90" s="24" t="s">
        <v>292</v>
      </c>
      <c r="D90" s="19" t="s">
        <v>23</v>
      </c>
      <c r="E90" s="27" t="s">
        <v>293</v>
      </c>
      <c r="F90" s="35" t="s">
        <v>294</v>
      </c>
      <c r="G90" s="19" t="s">
        <v>26</v>
      </c>
      <c r="H90" s="19">
        <v>5069</v>
      </c>
      <c r="I90" s="19">
        <v>8448</v>
      </c>
      <c r="J90" s="19">
        <f>H90*0.08</f>
        <v>405.52</v>
      </c>
      <c r="K90" s="19">
        <f>I90*0.02</f>
        <v>168.96</v>
      </c>
      <c r="L90" s="46">
        <f>H90*0.5%</f>
        <v>25.345</v>
      </c>
      <c r="M90" s="47">
        <v>0.25</v>
      </c>
      <c r="N90" s="19">
        <v>149.95</v>
      </c>
      <c r="O90" s="52">
        <v>45901</v>
      </c>
      <c r="P90" s="52">
        <v>45931</v>
      </c>
      <c r="Q90" s="19">
        <v>2</v>
      </c>
    </row>
    <row r="91" ht="24" customHeight="1" spans="1:17">
      <c r="A91" s="19">
        <v>86</v>
      </c>
      <c r="B91" s="19"/>
      <c r="C91" s="24" t="s">
        <v>295</v>
      </c>
      <c r="D91" s="19" t="s">
        <v>40</v>
      </c>
      <c r="E91" s="27" t="s">
        <v>296</v>
      </c>
      <c r="F91" s="35" t="s">
        <v>297</v>
      </c>
      <c r="G91" s="19" t="s">
        <v>26</v>
      </c>
      <c r="H91" s="19">
        <v>5069</v>
      </c>
      <c r="I91" s="19">
        <v>8448</v>
      </c>
      <c r="J91" s="19">
        <f>H91*0.08</f>
        <v>405.52</v>
      </c>
      <c r="K91" s="19">
        <f>I91*0.02</f>
        <v>168.96</v>
      </c>
      <c r="L91" s="46">
        <f>H91*0.5%</f>
        <v>25.345</v>
      </c>
      <c r="M91" s="47">
        <v>0.25</v>
      </c>
      <c r="N91" s="19">
        <v>149.95</v>
      </c>
      <c r="O91" s="52">
        <v>45901</v>
      </c>
      <c r="P91" s="52">
        <v>45931</v>
      </c>
      <c r="Q91" s="19">
        <v>2</v>
      </c>
    </row>
    <row r="92" ht="24" customHeight="1" spans="1:17">
      <c r="A92" s="19">
        <v>87</v>
      </c>
      <c r="B92" s="19"/>
      <c r="C92" s="24" t="s">
        <v>298</v>
      </c>
      <c r="D92" s="19" t="s">
        <v>40</v>
      </c>
      <c r="E92" s="27" t="s">
        <v>299</v>
      </c>
      <c r="F92" s="35" t="s">
        <v>300</v>
      </c>
      <c r="G92" s="19" t="s">
        <v>26</v>
      </c>
      <c r="H92" s="19">
        <v>5069</v>
      </c>
      <c r="I92" s="19">
        <v>8448</v>
      </c>
      <c r="J92" s="19">
        <f>H92*0.08</f>
        <v>405.52</v>
      </c>
      <c r="K92" s="19">
        <f>I92*0.02</f>
        <v>168.96</v>
      </c>
      <c r="L92" s="46">
        <f>H92*0.5%</f>
        <v>25.345</v>
      </c>
      <c r="M92" s="47">
        <v>0.25</v>
      </c>
      <c r="N92" s="19">
        <v>149.95</v>
      </c>
      <c r="O92" s="52">
        <v>45901</v>
      </c>
      <c r="P92" s="52">
        <v>45931</v>
      </c>
      <c r="Q92" s="19">
        <v>2</v>
      </c>
    </row>
    <row r="93" ht="24" customHeight="1" spans="1:17">
      <c r="A93" s="19">
        <v>88</v>
      </c>
      <c r="B93" s="19"/>
      <c r="C93" s="24" t="s">
        <v>301</v>
      </c>
      <c r="D93" s="19" t="s">
        <v>23</v>
      </c>
      <c r="E93" s="27" t="s">
        <v>302</v>
      </c>
      <c r="F93" s="35" t="s">
        <v>303</v>
      </c>
      <c r="G93" s="19" t="s">
        <v>26</v>
      </c>
      <c r="H93" s="19">
        <v>5069</v>
      </c>
      <c r="I93" s="19">
        <v>8448</v>
      </c>
      <c r="J93" s="19">
        <f>H93*0.08</f>
        <v>405.52</v>
      </c>
      <c r="K93" s="19">
        <f>I93*0.02</f>
        <v>168.96</v>
      </c>
      <c r="L93" s="46">
        <f>H93*0.5%</f>
        <v>25.345</v>
      </c>
      <c r="M93" s="47">
        <v>0.25</v>
      </c>
      <c r="N93" s="19">
        <v>149.95</v>
      </c>
      <c r="O93" s="52">
        <v>45901</v>
      </c>
      <c r="P93" s="52">
        <v>45931</v>
      </c>
      <c r="Q93" s="19">
        <v>2</v>
      </c>
    </row>
    <row r="94" ht="24" customHeight="1" spans="1:17">
      <c r="A94" s="19">
        <v>89</v>
      </c>
      <c r="B94" s="19"/>
      <c r="C94" s="24" t="s">
        <v>304</v>
      </c>
      <c r="D94" s="19" t="s">
        <v>23</v>
      </c>
      <c r="E94" s="27" t="s">
        <v>305</v>
      </c>
      <c r="F94" s="35" t="s">
        <v>306</v>
      </c>
      <c r="G94" s="19" t="s">
        <v>26</v>
      </c>
      <c r="H94" s="19">
        <v>5069</v>
      </c>
      <c r="I94" s="19">
        <v>8448</v>
      </c>
      <c r="J94" s="19">
        <f>H94*0.08</f>
        <v>405.52</v>
      </c>
      <c r="K94" s="19">
        <f>I94*0.02</f>
        <v>168.96</v>
      </c>
      <c r="L94" s="46">
        <f>H94*0.5%</f>
        <v>25.345</v>
      </c>
      <c r="M94" s="47">
        <v>0.25</v>
      </c>
      <c r="N94" s="19">
        <v>149.95</v>
      </c>
      <c r="O94" s="52">
        <v>45901</v>
      </c>
      <c r="P94" s="52">
        <v>45931</v>
      </c>
      <c r="Q94" s="19">
        <v>2</v>
      </c>
    </row>
    <row r="95" ht="24" customHeight="1" spans="1:17">
      <c r="A95" s="19">
        <v>90</v>
      </c>
      <c r="B95" s="19"/>
      <c r="C95" s="24" t="s">
        <v>307</v>
      </c>
      <c r="D95" s="19" t="s">
        <v>23</v>
      </c>
      <c r="E95" s="27" t="s">
        <v>308</v>
      </c>
      <c r="F95" s="35" t="s">
        <v>309</v>
      </c>
      <c r="G95" s="19" t="s">
        <v>26</v>
      </c>
      <c r="H95" s="19">
        <v>5069</v>
      </c>
      <c r="I95" s="19">
        <v>8448</v>
      </c>
      <c r="J95" s="19">
        <f>H95*0.08</f>
        <v>405.52</v>
      </c>
      <c r="K95" s="19">
        <f>I95*0.02</f>
        <v>168.96</v>
      </c>
      <c r="L95" s="46">
        <f>H95*0.5%</f>
        <v>25.345</v>
      </c>
      <c r="M95" s="47">
        <v>0.25</v>
      </c>
      <c r="N95" s="19">
        <v>149.95</v>
      </c>
      <c r="O95" s="52">
        <v>45901</v>
      </c>
      <c r="P95" s="52">
        <v>45931</v>
      </c>
      <c r="Q95" s="19">
        <v>2</v>
      </c>
    </row>
    <row r="96" ht="24" customHeight="1" spans="1:17">
      <c r="A96" s="19">
        <v>91</v>
      </c>
      <c r="B96" s="19" t="s">
        <v>310</v>
      </c>
      <c r="C96" s="23" t="s">
        <v>311</v>
      </c>
      <c r="D96" s="19" t="s">
        <v>40</v>
      </c>
      <c r="E96" s="19" t="s">
        <v>312</v>
      </c>
      <c r="F96" s="19" t="s">
        <v>313</v>
      </c>
      <c r="G96" s="19" t="s">
        <v>26</v>
      </c>
      <c r="H96" s="19">
        <v>5069</v>
      </c>
      <c r="I96" s="19">
        <v>8448</v>
      </c>
      <c r="J96" s="46">
        <v>405.52</v>
      </c>
      <c r="K96" s="46">
        <v>168.96</v>
      </c>
      <c r="L96" s="27">
        <v>25.35</v>
      </c>
      <c r="M96" s="47">
        <v>0.25</v>
      </c>
      <c r="N96" s="46">
        <v>149.95</v>
      </c>
      <c r="O96" s="52">
        <v>45931</v>
      </c>
      <c r="P96" s="52">
        <v>45931</v>
      </c>
      <c r="Q96" s="19">
        <v>1</v>
      </c>
    </row>
    <row r="97" ht="24" customHeight="1" spans="1:17">
      <c r="A97" s="19">
        <v>92</v>
      </c>
      <c r="B97" s="19" t="s">
        <v>314</v>
      </c>
      <c r="C97" s="23" t="s">
        <v>315</v>
      </c>
      <c r="D97" s="19" t="s">
        <v>23</v>
      </c>
      <c r="E97" s="19" t="s">
        <v>316</v>
      </c>
      <c r="F97" s="21" t="s">
        <v>317</v>
      </c>
      <c r="G97" s="19" t="s">
        <v>26</v>
      </c>
      <c r="H97" s="53">
        <v>5069</v>
      </c>
      <c r="I97" s="53">
        <v>8448</v>
      </c>
      <c r="J97" s="56">
        <v>405.52</v>
      </c>
      <c r="K97" s="56">
        <v>168.96</v>
      </c>
      <c r="L97" s="56">
        <v>25.35</v>
      </c>
      <c r="M97" s="47">
        <v>0.25</v>
      </c>
      <c r="N97" s="56">
        <v>149.95</v>
      </c>
      <c r="O97" s="52">
        <v>45915</v>
      </c>
      <c r="P97" s="52">
        <v>45945</v>
      </c>
      <c r="Q97" s="19">
        <v>2</v>
      </c>
    </row>
    <row r="98" ht="24" customHeight="1" spans="1:17">
      <c r="A98" s="19">
        <v>93</v>
      </c>
      <c r="B98" s="19"/>
      <c r="C98" s="23" t="s">
        <v>318</v>
      </c>
      <c r="D98" s="19" t="s">
        <v>23</v>
      </c>
      <c r="E98" s="19" t="s">
        <v>319</v>
      </c>
      <c r="F98" s="21" t="s">
        <v>320</v>
      </c>
      <c r="G98" s="19" t="s">
        <v>26</v>
      </c>
      <c r="H98" s="53">
        <v>5069</v>
      </c>
      <c r="I98" s="53">
        <v>8448</v>
      </c>
      <c r="J98" s="56">
        <v>405.52</v>
      </c>
      <c r="K98" s="56">
        <v>168.96</v>
      </c>
      <c r="L98" s="56">
        <v>25.35</v>
      </c>
      <c r="M98" s="47">
        <v>0.25</v>
      </c>
      <c r="N98" s="56">
        <v>149.95</v>
      </c>
      <c r="O98" s="52">
        <v>45915</v>
      </c>
      <c r="P98" s="52">
        <v>45945</v>
      </c>
      <c r="Q98" s="19">
        <v>2</v>
      </c>
    </row>
    <row r="99" ht="24" customHeight="1" spans="1:17">
      <c r="A99" s="19">
        <v>94</v>
      </c>
      <c r="B99" s="19"/>
      <c r="C99" s="23" t="s">
        <v>321</v>
      </c>
      <c r="D99" s="19" t="s">
        <v>23</v>
      </c>
      <c r="E99" s="19" t="s">
        <v>322</v>
      </c>
      <c r="F99" s="21" t="s">
        <v>323</v>
      </c>
      <c r="G99" s="19" t="s">
        <v>26</v>
      </c>
      <c r="H99" s="53">
        <v>5069</v>
      </c>
      <c r="I99" s="53">
        <v>8448</v>
      </c>
      <c r="J99" s="56">
        <v>405.52</v>
      </c>
      <c r="K99" s="56">
        <v>168.96</v>
      </c>
      <c r="L99" s="56">
        <v>25.35</v>
      </c>
      <c r="M99" s="47">
        <v>0.25</v>
      </c>
      <c r="N99" s="56">
        <v>149.95</v>
      </c>
      <c r="O99" s="52">
        <v>45915</v>
      </c>
      <c r="P99" s="52">
        <v>45945</v>
      </c>
      <c r="Q99" s="19">
        <v>2</v>
      </c>
    </row>
    <row r="100" ht="24" customHeight="1" spans="1:17">
      <c r="A100" s="19">
        <v>95</v>
      </c>
      <c r="B100" s="19"/>
      <c r="C100" s="23" t="s">
        <v>324</v>
      </c>
      <c r="D100" s="19" t="s">
        <v>23</v>
      </c>
      <c r="E100" s="19" t="s">
        <v>325</v>
      </c>
      <c r="F100" s="21" t="s">
        <v>326</v>
      </c>
      <c r="G100" s="19" t="s">
        <v>26</v>
      </c>
      <c r="H100" s="53">
        <v>5069</v>
      </c>
      <c r="I100" s="53">
        <v>8448</v>
      </c>
      <c r="J100" s="56">
        <v>405.52</v>
      </c>
      <c r="K100" s="56">
        <v>168.96</v>
      </c>
      <c r="L100" s="56">
        <v>25.35</v>
      </c>
      <c r="M100" s="47">
        <v>0.25</v>
      </c>
      <c r="N100" s="56">
        <v>149.95</v>
      </c>
      <c r="O100" s="52">
        <v>45915</v>
      </c>
      <c r="P100" s="52">
        <v>45945</v>
      </c>
      <c r="Q100" s="19">
        <v>2</v>
      </c>
    </row>
    <row r="101" ht="24" customHeight="1" spans="1:17">
      <c r="A101" s="19">
        <v>96</v>
      </c>
      <c r="B101" s="19"/>
      <c r="C101" s="23" t="s">
        <v>327</v>
      </c>
      <c r="D101" s="19" t="s">
        <v>23</v>
      </c>
      <c r="E101" s="19" t="s">
        <v>328</v>
      </c>
      <c r="F101" s="21" t="s">
        <v>329</v>
      </c>
      <c r="G101" s="19" t="s">
        <v>26</v>
      </c>
      <c r="H101" s="53">
        <v>5069</v>
      </c>
      <c r="I101" s="53">
        <v>8448</v>
      </c>
      <c r="J101" s="56">
        <v>405.52</v>
      </c>
      <c r="K101" s="56">
        <v>168.96</v>
      </c>
      <c r="L101" s="56">
        <v>25.35</v>
      </c>
      <c r="M101" s="47">
        <v>0.25</v>
      </c>
      <c r="N101" s="56">
        <v>149.95</v>
      </c>
      <c r="O101" s="52">
        <v>45915</v>
      </c>
      <c r="P101" s="52">
        <v>45945</v>
      </c>
      <c r="Q101" s="19">
        <v>2</v>
      </c>
    </row>
    <row r="102" ht="24" customHeight="1" spans="1:17">
      <c r="A102" s="19">
        <v>97</v>
      </c>
      <c r="B102" s="19"/>
      <c r="C102" s="23" t="s">
        <v>330</v>
      </c>
      <c r="D102" s="19" t="s">
        <v>40</v>
      </c>
      <c r="E102" s="19" t="s">
        <v>331</v>
      </c>
      <c r="F102" s="21" t="s">
        <v>332</v>
      </c>
      <c r="G102" s="19" t="s">
        <v>26</v>
      </c>
      <c r="H102" s="53">
        <v>5069</v>
      </c>
      <c r="I102" s="53">
        <v>8448</v>
      </c>
      <c r="J102" s="56">
        <v>405.52</v>
      </c>
      <c r="K102" s="56">
        <v>168.96</v>
      </c>
      <c r="L102" s="56">
        <v>25.35</v>
      </c>
      <c r="M102" s="47">
        <v>0.25</v>
      </c>
      <c r="N102" s="56">
        <v>149.95</v>
      </c>
      <c r="O102" s="52">
        <v>45915</v>
      </c>
      <c r="P102" s="52">
        <v>45945</v>
      </c>
      <c r="Q102" s="19">
        <v>2</v>
      </c>
    </row>
    <row r="103" ht="24" customHeight="1" spans="1:17">
      <c r="A103" s="19">
        <v>98</v>
      </c>
      <c r="B103" s="19"/>
      <c r="C103" s="23" t="s">
        <v>333</v>
      </c>
      <c r="D103" s="19" t="s">
        <v>23</v>
      </c>
      <c r="E103" s="19" t="s">
        <v>334</v>
      </c>
      <c r="F103" s="21" t="s">
        <v>335</v>
      </c>
      <c r="G103" s="19" t="s">
        <v>26</v>
      </c>
      <c r="H103" s="53">
        <v>5069</v>
      </c>
      <c r="I103" s="53">
        <v>8448</v>
      </c>
      <c r="J103" s="56">
        <v>405.52</v>
      </c>
      <c r="K103" s="56">
        <v>168.96</v>
      </c>
      <c r="L103" s="56">
        <v>25.35</v>
      </c>
      <c r="M103" s="47">
        <v>0.25</v>
      </c>
      <c r="N103" s="56">
        <v>149.95</v>
      </c>
      <c r="O103" s="52">
        <v>45915</v>
      </c>
      <c r="P103" s="52">
        <v>45945</v>
      </c>
      <c r="Q103" s="19">
        <v>2</v>
      </c>
    </row>
    <row r="104" ht="24" customHeight="1" spans="1:17">
      <c r="A104" s="19">
        <v>99</v>
      </c>
      <c r="B104" s="19" t="s">
        <v>336</v>
      </c>
      <c r="C104" s="23" t="s">
        <v>337</v>
      </c>
      <c r="D104" s="19" t="s">
        <v>23</v>
      </c>
      <c r="E104" s="54" t="s">
        <v>338</v>
      </c>
      <c r="F104" s="54" t="s">
        <v>339</v>
      </c>
      <c r="G104" s="19" t="s">
        <v>26</v>
      </c>
      <c r="H104" s="25">
        <v>7684</v>
      </c>
      <c r="I104" s="25">
        <v>8448</v>
      </c>
      <c r="J104" s="46">
        <v>614.72</v>
      </c>
      <c r="K104" s="46">
        <v>168.96</v>
      </c>
      <c r="L104" s="46">
        <v>38.42</v>
      </c>
      <c r="M104" s="47">
        <v>0.25</v>
      </c>
      <c r="N104" s="46">
        <v>205.52</v>
      </c>
      <c r="O104" s="50">
        <v>45931</v>
      </c>
      <c r="P104" s="50">
        <v>45962</v>
      </c>
      <c r="Q104" s="21">
        <v>2</v>
      </c>
    </row>
    <row r="105" ht="24" customHeight="1" spans="1:17">
      <c r="A105" s="19">
        <v>100</v>
      </c>
      <c r="B105" s="19" t="s">
        <v>340</v>
      </c>
      <c r="C105" s="24" t="s">
        <v>341</v>
      </c>
      <c r="D105" s="19" t="s">
        <v>23</v>
      </c>
      <c r="E105" s="19" t="s">
        <v>342</v>
      </c>
      <c r="F105" s="19" t="s">
        <v>343</v>
      </c>
      <c r="G105" s="19" t="s">
        <v>26</v>
      </c>
      <c r="H105" s="25">
        <v>5069</v>
      </c>
      <c r="I105" s="25">
        <v>8448</v>
      </c>
      <c r="J105" s="46">
        <v>405.52</v>
      </c>
      <c r="K105" s="46">
        <v>168.96</v>
      </c>
      <c r="L105" s="46">
        <v>25.35</v>
      </c>
      <c r="M105" s="47">
        <v>0.25</v>
      </c>
      <c r="N105" s="46">
        <v>149.95</v>
      </c>
      <c r="O105" s="50">
        <v>45931</v>
      </c>
      <c r="P105" s="50">
        <v>45962</v>
      </c>
      <c r="Q105" s="19">
        <v>2</v>
      </c>
    </row>
    <row r="106" ht="24" customHeight="1" spans="1:17">
      <c r="A106" s="19">
        <v>101</v>
      </c>
      <c r="B106" s="19" t="s">
        <v>344</v>
      </c>
      <c r="C106" s="24" t="s">
        <v>345</v>
      </c>
      <c r="D106" s="19" t="s">
        <v>40</v>
      </c>
      <c r="E106" s="19" t="s">
        <v>346</v>
      </c>
      <c r="F106" s="19" t="s">
        <v>347</v>
      </c>
      <c r="G106" s="19" t="s">
        <v>26</v>
      </c>
      <c r="H106" s="25">
        <v>5069</v>
      </c>
      <c r="I106" s="25">
        <v>8448</v>
      </c>
      <c r="J106" s="46">
        <v>405.52</v>
      </c>
      <c r="K106" s="46">
        <v>168.96</v>
      </c>
      <c r="L106" s="46">
        <v>25.35</v>
      </c>
      <c r="M106" s="47">
        <v>0.25</v>
      </c>
      <c r="N106" s="46">
        <v>149.95</v>
      </c>
      <c r="O106" s="50">
        <v>45931</v>
      </c>
      <c r="P106" s="50">
        <v>45962</v>
      </c>
      <c r="Q106" s="19">
        <v>2</v>
      </c>
    </row>
    <row r="107" ht="24" customHeight="1" spans="1:17">
      <c r="A107" s="19">
        <v>102</v>
      </c>
      <c r="B107" s="19"/>
      <c r="C107" s="24" t="s">
        <v>348</v>
      </c>
      <c r="D107" s="19" t="s">
        <v>40</v>
      </c>
      <c r="E107" s="27" t="s">
        <v>349</v>
      </c>
      <c r="F107" s="28" t="s">
        <v>350</v>
      </c>
      <c r="G107" s="19" t="s">
        <v>26</v>
      </c>
      <c r="H107" s="25">
        <v>5069</v>
      </c>
      <c r="I107" s="25">
        <v>8448</v>
      </c>
      <c r="J107" s="46">
        <v>405.52</v>
      </c>
      <c r="K107" s="46">
        <v>168.96</v>
      </c>
      <c r="L107" s="46">
        <v>25.35</v>
      </c>
      <c r="M107" s="47">
        <v>0.25</v>
      </c>
      <c r="N107" s="46">
        <v>149.95</v>
      </c>
      <c r="O107" s="50">
        <v>45931</v>
      </c>
      <c r="P107" s="50">
        <v>45962</v>
      </c>
      <c r="Q107" s="19">
        <v>2</v>
      </c>
    </row>
    <row r="108" ht="24" customHeight="1" spans="1:17">
      <c r="A108" s="19">
        <v>103</v>
      </c>
      <c r="B108" s="19" t="s">
        <v>351</v>
      </c>
      <c r="C108" s="24" t="s">
        <v>352</v>
      </c>
      <c r="D108" s="19" t="s">
        <v>40</v>
      </c>
      <c r="E108" s="19" t="s">
        <v>353</v>
      </c>
      <c r="F108" s="19" t="s">
        <v>354</v>
      </c>
      <c r="G108" s="19" t="s">
        <v>26</v>
      </c>
      <c r="H108" s="19">
        <v>5069</v>
      </c>
      <c r="I108" s="19">
        <v>8448</v>
      </c>
      <c r="J108" s="46">
        <v>405.52</v>
      </c>
      <c r="K108" s="19">
        <v>168.96</v>
      </c>
      <c r="L108" s="19">
        <v>25.35</v>
      </c>
      <c r="M108" s="47">
        <v>0.25</v>
      </c>
      <c r="N108" s="46">
        <v>149.95</v>
      </c>
      <c r="O108" s="50">
        <v>45931</v>
      </c>
      <c r="P108" s="50">
        <v>45962</v>
      </c>
      <c r="Q108" s="19">
        <v>2</v>
      </c>
    </row>
    <row r="109" ht="24" customHeight="1" spans="1:17">
      <c r="A109" s="19">
        <v>104</v>
      </c>
      <c r="B109" s="19" t="s">
        <v>355</v>
      </c>
      <c r="C109" s="23" t="s">
        <v>356</v>
      </c>
      <c r="D109" s="19" t="s">
        <v>23</v>
      </c>
      <c r="E109" s="27" t="s">
        <v>357</v>
      </c>
      <c r="F109" s="19" t="s">
        <v>358</v>
      </c>
      <c r="G109" s="19" t="s">
        <v>26</v>
      </c>
      <c r="H109" s="25">
        <v>5069</v>
      </c>
      <c r="I109" s="25">
        <v>8448</v>
      </c>
      <c r="J109" s="46">
        <v>405.52</v>
      </c>
      <c r="K109" s="46">
        <v>168.96</v>
      </c>
      <c r="L109" s="27">
        <v>25.35</v>
      </c>
      <c r="M109" s="47">
        <v>0.25</v>
      </c>
      <c r="N109" s="46">
        <v>149.95</v>
      </c>
      <c r="O109" s="50">
        <v>45931</v>
      </c>
      <c r="P109" s="50">
        <v>45962</v>
      </c>
      <c r="Q109" s="19">
        <v>2</v>
      </c>
    </row>
    <row r="110" ht="24" customHeight="1" spans="1:17">
      <c r="A110" s="19">
        <v>105</v>
      </c>
      <c r="B110" s="19"/>
      <c r="C110" s="23" t="s">
        <v>359</v>
      </c>
      <c r="D110" s="19" t="s">
        <v>23</v>
      </c>
      <c r="E110" s="27" t="s">
        <v>360</v>
      </c>
      <c r="F110" s="19" t="s">
        <v>361</v>
      </c>
      <c r="G110" s="19" t="s">
        <v>26</v>
      </c>
      <c r="H110" s="25">
        <v>5069</v>
      </c>
      <c r="I110" s="25">
        <v>8448</v>
      </c>
      <c r="J110" s="46">
        <v>405.52</v>
      </c>
      <c r="K110" s="46">
        <v>168.96</v>
      </c>
      <c r="L110" s="27">
        <v>25.35</v>
      </c>
      <c r="M110" s="47">
        <v>0.25</v>
      </c>
      <c r="N110" s="46">
        <v>149.95</v>
      </c>
      <c r="O110" s="50">
        <v>45931</v>
      </c>
      <c r="P110" s="50">
        <v>45962</v>
      </c>
      <c r="Q110" s="19">
        <v>2</v>
      </c>
    </row>
    <row r="111" ht="24" customHeight="1" spans="1:17">
      <c r="A111" s="19">
        <v>106</v>
      </c>
      <c r="B111" s="19" t="s">
        <v>362</v>
      </c>
      <c r="C111" s="23" t="s">
        <v>363</v>
      </c>
      <c r="D111" s="19" t="s">
        <v>23</v>
      </c>
      <c r="E111" s="27" t="s">
        <v>364</v>
      </c>
      <c r="F111" s="19" t="s">
        <v>365</v>
      </c>
      <c r="G111" s="19" t="s">
        <v>26</v>
      </c>
      <c r="H111" s="25">
        <v>5069</v>
      </c>
      <c r="I111" s="25">
        <v>8448</v>
      </c>
      <c r="J111" s="46">
        <v>405.52</v>
      </c>
      <c r="K111" s="46">
        <v>168.96</v>
      </c>
      <c r="L111" s="27">
        <v>25.35</v>
      </c>
      <c r="M111" s="47">
        <v>0.25</v>
      </c>
      <c r="N111" s="46">
        <v>149.95</v>
      </c>
      <c r="O111" s="50">
        <v>45931</v>
      </c>
      <c r="P111" s="50">
        <v>45962</v>
      </c>
      <c r="Q111" s="19">
        <v>2</v>
      </c>
    </row>
    <row r="112" ht="24" customHeight="1" spans="1:17">
      <c r="A112" s="19">
        <v>107</v>
      </c>
      <c r="B112" s="19" t="s">
        <v>366</v>
      </c>
      <c r="C112" s="23" t="s">
        <v>367</v>
      </c>
      <c r="D112" s="19" t="s">
        <v>23</v>
      </c>
      <c r="E112" s="27" t="s">
        <v>368</v>
      </c>
      <c r="F112" s="19" t="s">
        <v>369</v>
      </c>
      <c r="G112" s="19" t="s">
        <v>26</v>
      </c>
      <c r="H112" s="19">
        <v>5069</v>
      </c>
      <c r="I112" s="19">
        <v>8448</v>
      </c>
      <c r="J112" s="46">
        <v>405.52</v>
      </c>
      <c r="K112" s="46">
        <v>168.96</v>
      </c>
      <c r="L112" s="27">
        <v>25.35</v>
      </c>
      <c r="M112" s="47">
        <v>0.25</v>
      </c>
      <c r="N112" s="46">
        <v>149.95</v>
      </c>
      <c r="O112" s="50">
        <v>45931</v>
      </c>
      <c r="P112" s="50">
        <v>45962</v>
      </c>
      <c r="Q112" s="19">
        <v>2</v>
      </c>
    </row>
    <row r="113" ht="24" customHeight="1" spans="1:17">
      <c r="A113" s="19">
        <v>108</v>
      </c>
      <c r="B113" s="19"/>
      <c r="C113" s="23" t="s">
        <v>370</v>
      </c>
      <c r="D113" s="19" t="s">
        <v>23</v>
      </c>
      <c r="E113" s="27" t="s">
        <v>371</v>
      </c>
      <c r="F113" s="19" t="s">
        <v>372</v>
      </c>
      <c r="G113" s="19" t="s">
        <v>26</v>
      </c>
      <c r="H113" s="19">
        <v>5069</v>
      </c>
      <c r="I113" s="19">
        <v>8448</v>
      </c>
      <c r="J113" s="46">
        <v>405.52</v>
      </c>
      <c r="K113" s="46">
        <v>168.96</v>
      </c>
      <c r="L113" s="27">
        <v>25.35</v>
      </c>
      <c r="M113" s="47">
        <v>0.25</v>
      </c>
      <c r="N113" s="46">
        <v>149.95</v>
      </c>
      <c r="O113" s="50">
        <v>45931</v>
      </c>
      <c r="P113" s="50">
        <v>45962</v>
      </c>
      <c r="Q113" s="19">
        <v>2</v>
      </c>
    </row>
    <row r="114" ht="24" customHeight="1" spans="1:17">
      <c r="A114" s="19">
        <v>109</v>
      </c>
      <c r="B114" s="19" t="s">
        <v>373</v>
      </c>
      <c r="C114" s="23" t="s">
        <v>374</v>
      </c>
      <c r="D114" s="19" t="s">
        <v>23</v>
      </c>
      <c r="E114" s="27" t="s">
        <v>375</v>
      </c>
      <c r="F114" s="19" t="s">
        <v>376</v>
      </c>
      <c r="G114" s="19" t="s">
        <v>26</v>
      </c>
      <c r="H114" s="19">
        <v>5069</v>
      </c>
      <c r="I114" s="19">
        <v>8448</v>
      </c>
      <c r="J114" s="46">
        <v>405.52</v>
      </c>
      <c r="K114" s="46">
        <v>168.96</v>
      </c>
      <c r="L114" s="27">
        <v>25.35</v>
      </c>
      <c r="M114" s="47">
        <v>0.25</v>
      </c>
      <c r="N114" s="46">
        <v>149.95</v>
      </c>
      <c r="O114" s="50">
        <v>45931</v>
      </c>
      <c r="P114" s="50">
        <v>45962</v>
      </c>
      <c r="Q114" s="19">
        <v>2</v>
      </c>
    </row>
    <row r="115" ht="24" customHeight="1" spans="1:17">
      <c r="A115" s="19">
        <v>110</v>
      </c>
      <c r="B115" s="19"/>
      <c r="C115" s="23" t="s">
        <v>377</v>
      </c>
      <c r="D115" s="19" t="s">
        <v>40</v>
      </c>
      <c r="E115" s="27" t="s">
        <v>378</v>
      </c>
      <c r="F115" s="19" t="s">
        <v>379</v>
      </c>
      <c r="G115" s="19" t="s">
        <v>26</v>
      </c>
      <c r="H115" s="19">
        <v>5069</v>
      </c>
      <c r="I115" s="19">
        <v>8448</v>
      </c>
      <c r="J115" s="46">
        <v>405.52</v>
      </c>
      <c r="K115" s="46">
        <v>168.96</v>
      </c>
      <c r="L115" s="27">
        <v>25.35</v>
      </c>
      <c r="M115" s="47">
        <v>0.25</v>
      </c>
      <c r="N115" s="46">
        <v>149.95</v>
      </c>
      <c r="O115" s="50">
        <v>45931</v>
      </c>
      <c r="P115" s="50">
        <v>45962</v>
      </c>
      <c r="Q115" s="19">
        <v>2</v>
      </c>
    </row>
    <row r="116" ht="24" customHeight="1" spans="1:17">
      <c r="A116" s="19">
        <v>111</v>
      </c>
      <c r="B116" s="19"/>
      <c r="C116" s="23" t="s">
        <v>380</v>
      </c>
      <c r="D116" s="19" t="s">
        <v>40</v>
      </c>
      <c r="E116" s="27" t="s">
        <v>381</v>
      </c>
      <c r="F116" s="19" t="s">
        <v>382</v>
      </c>
      <c r="G116" s="19" t="s">
        <v>26</v>
      </c>
      <c r="H116" s="19">
        <v>5069</v>
      </c>
      <c r="I116" s="19">
        <v>8448</v>
      </c>
      <c r="J116" s="46">
        <v>405.52</v>
      </c>
      <c r="K116" s="46">
        <v>168.96</v>
      </c>
      <c r="L116" s="27">
        <v>25.35</v>
      </c>
      <c r="M116" s="47">
        <v>0.25</v>
      </c>
      <c r="N116" s="46">
        <v>149.95</v>
      </c>
      <c r="O116" s="50">
        <v>45931</v>
      </c>
      <c r="P116" s="50">
        <v>45962</v>
      </c>
      <c r="Q116" s="19">
        <v>2</v>
      </c>
    </row>
    <row r="117" ht="24" customHeight="1" spans="1:17">
      <c r="A117" s="19">
        <v>112</v>
      </c>
      <c r="B117" s="19"/>
      <c r="C117" s="23" t="s">
        <v>383</v>
      </c>
      <c r="D117" s="19" t="s">
        <v>23</v>
      </c>
      <c r="E117" s="27" t="s">
        <v>384</v>
      </c>
      <c r="F117" s="19" t="s">
        <v>385</v>
      </c>
      <c r="G117" s="19" t="s">
        <v>26</v>
      </c>
      <c r="H117" s="19">
        <v>5069</v>
      </c>
      <c r="I117" s="19">
        <v>8448</v>
      </c>
      <c r="J117" s="46">
        <v>405.52</v>
      </c>
      <c r="K117" s="46">
        <v>168.96</v>
      </c>
      <c r="L117" s="27">
        <v>25.35</v>
      </c>
      <c r="M117" s="47">
        <v>0.25</v>
      </c>
      <c r="N117" s="46">
        <v>149.95</v>
      </c>
      <c r="O117" s="50">
        <v>45931</v>
      </c>
      <c r="P117" s="50">
        <v>45962</v>
      </c>
      <c r="Q117" s="19">
        <v>2</v>
      </c>
    </row>
    <row r="118" ht="24" customHeight="1" spans="1:17">
      <c r="A118" s="19">
        <v>113</v>
      </c>
      <c r="B118" s="19" t="s">
        <v>386</v>
      </c>
      <c r="C118" s="23" t="s">
        <v>387</v>
      </c>
      <c r="D118" s="19" t="s">
        <v>23</v>
      </c>
      <c r="E118" s="27" t="s">
        <v>388</v>
      </c>
      <c r="F118" s="19" t="s">
        <v>389</v>
      </c>
      <c r="G118" s="19" t="s">
        <v>26</v>
      </c>
      <c r="H118" s="19">
        <v>5069</v>
      </c>
      <c r="I118" s="19">
        <v>8448</v>
      </c>
      <c r="J118" s="46">
        <v>405.52</v>
      </c>
      <c r="K118" s="46">
        <v>168.96</v>
      </c>
      <c r="L118" s="27">
        <v>25.35</v>
      </c>
      <c r="M118" s="47">
        <v>0.25</v>
      </c>
      <c r="N118" s="46">
        <v>149.95</v>
      </c>
      <c r="O118" s="50">
        <v>45931</v>
      </c>
      <c r="P118" s="50">
        <v>45962</v>
      </c>
      <c r="Q118" s="19">
        <v>2</v>
      </c>
    </row>
    <row r="119" ht="24" customHeight="1" spans="1:17">
      <c r="A119" s="19">
        <v>114</v>
      </c>
      <c r="B119" s="19"/>
      <c r="C119" s="23" t="s">
        <v>390</v>
      </c>
      <c r="D119" s="19" t="s">
        <v>23</v>
      </c>
      <c r="E119" s="27" t="s">
        <v>391</v>
      </c>
      <c r="F119" s="19" t="s">
        <v>392</v>
      </c>
      <c r="G119" s="19" t="s">
        <v>26</v>
      </c>
      <c r="H119" s="19">
        <v>5069</v>
      </c>
      <c r="I119" s="19">
        <v>8448</v>
      </c>
      <c r="J119" s="46">
        <v>405.52</v>
      </c>
      <c r="K119" s="46">
        <v>168.96</v>
      </c>
      <c r="L119" s="27">
        <v>25.35</v>
      </c>
      <c r="M119" s="47">
        <v>0.25</v>
      </c>
      <c r="N119" s="46">
        <v>149.95</v>
      </c>
      <c r="O119" s="50">
        <v>45931</v>
      </c>
      <c r="P119" s="50">
        <v>45962</v>
      </c>
      <c r="Q119" s="19">
        <v>2</v>
      </c>
    </row>
    <row r="120" ht="24" customHeight="1" spans="1:17">
      <c r="A120" s="19">
        <v>115</v>
      </c>
      <c r="B120" s="19"/>
      <c r="C120" s="23" t="s">
        <v>393</v>
      </c>
      <c r="D120" s="19" t="s">
        <v>40</v>
      </c>
      <c r="E120" s="27" t="s">
        <v>394</v>
      </c>
      <c r="F120" s="19" t="s">
        <v>395</v>
      </c>
      <c r="G120" s="19" t="s">
        <v>26</v>
      </c>
      <c r="H120" s="19">
        <v>5069</v>
      </c>
      <c r="I120" s="19">
        <v>8448</v>
      </c>
      <c r="J120" s="46">
        <v>405.52</v>
      </c>
      <c r="K120" s="46">
        <v>168.96</v>
      </c>
      <c r="L120" s="27">
        <v>25.35</v>
      </c>
      <c r="M120" s="47">
        <v>0.25</v>
      </c>
      <c r="N120" s="46">
        <v>149.95</v>
      </c>
      <c r="O120" s="50">
        <v>45931</v>
      </c>
      <c r="P120" s="50">
        <v>45962</v>
      </c>
      <c r="Q120" s="19">
        <v>2</v>
      </c>
    </row>
    <row r="121" ht="24" customHeight="1" spans="1:17">
      <c r="A121" s="19">
        <v>116</v>
      </c>
      <c r="B121" s="19"/>
      <c r="C121" s="24" t="s">
        <v>396</v>
      </c>
      <c r="D121" s="27" t="s">
        <v>23</v>
      </c>
      <c r="E121" s="27" t="s">
        <v>397</v>
      </c>
      <c r="F121" s="55" t="s">
        <v>398</v>
      </c>
      <c r="G121" s="19" t="s">
        <v>26</v>
      </c>
      <c r="H121" s="19">
        <v>5069</v>
      </c>
      <c r="I121" s="19">
        <v>8448</v>
      </c>
      <c r="J121" s="46">
        <v>405.52</v>
      </c>
      <c r="K121" s="46">
        <v>168.96</v>
      </c>
      <c r="L121" s="27">
        <v>25.35</v>
      </c>
      <c r="M121" s="47">
        <v>0.25</v>
      </c>
      <c r="N121" s="46">
        <v>149.95</v>
      </c>
      <c r="O121" s="50">
        <v>45931</v>
      </c>
      <c r="P121" s="50">
        <v>45962</v>
      </c>
      <c r="Q121" s="19">
        <v>2</v>
      </c>
    </row>
    <row r="122" ht="24" customHeight="1" spans="1:17">
      <c r="A122" s="19">
        <v>117</v>
      </c>
      <c r="B122" s="19" t="s">
        <v>399</v>
      </c>
      <c r="C122" s="23" t="s">
        <v>400</v>
      </c>
      <c r="D122" s="19" t="s">
        <v>23</v>
      </c>
      <c r="E122" s="27" t="s">
        <v>401</v>
      </c>
      <c r="F122" s="19" t="s">
        <v>402</v>
      </c>
      <c r="G122" s="19" t="s">
        <v>26</v>
      </c>
      <c r="H122" s="19">
        <v>5069</v>
      </c>
      <c r="I122" s="19">
        <v>8448</v>
      </c>
      <c r="J122" s="46">
        <v>405.52</v>
      </c>
      <c r="K122" s="46">
        <v>168.96</v>
      </c>
      <c r="L122" s="27">
        <v>25.35</v>
      </c>
      <c r="M122" s="47">
        <v>0.25</v>
      </c>
      <c r="N122" s="46">
        <v>149.95</v>
      </c>
      <c r="O122" s="50">
        <v>45931</v>
      </c>
      <c r="P122" s="50">
        <v>45962</v>
      </c>
      <c r="Q122" s="19">
        <v>2</v>
      </c>
    </row>
    <row r="123" ht="24" customHeight="1" spans="1:17">
      <c r="A123" s="19">
        <v>118</v>
      </c>
      <c r="B123" s="19"/>
      <c r="C123" s="23" t="s">
        <v>403</v>
      </c>
      <c r="D123" s="19" t="s">
        <v>23</v>
      </c>
      <c r="E123" s="27" t="s">
        <v>404</v>
      </c>
      <c r="F123" s="19" t="s">
        <v>405</v>
      </c>
      <c r="G123" s="19" t="s">
        <v>26</v>
      </c>
      <c r="H123" s="19">
        <v>5069</v>
      </c>
      <c r="I123" s="19">
        <v>8448</v>
      </c>
      <c r="J123" s="46">
        <v>405.52</v>
      </c>
      <c r="K123" s="46">
        <v>168.96</v>
      </c>
      <c r="L123" s="27">
        <v>25.35</v>
      </c>
      <c r="M123" s="47">
        <v>0.25</v>
      </c>
      <c r="N123" s="46">
        <v>149.95</v>
      </c>
      <c r="O123" s="50">
        <v>45931</v>
      </c>
      <c r="P123" s="50">
        <v>45962</v>
      </c>
      <c r="Q123" s="19">
        <v>2</v>
      </c>
    </row>
    <row r="124" ht="24" customHeight="1" spans="1:17">
      <c r="A124" s="19">
        <v>119</v>
      </c>
      <c r="B124" s="19"/>
      <c r="C124" s="23" t="s">
        <v>406</v>
      </c>
      <c r="D124" s="19" t="s">
        <v>23</v>
      </c>
      <c r="E124" s="27" t="s">
        <v>407</v>
      </c>
      <c r="F124" s="19" t="s">
        <v>408</v>
      </c>
      <c r="G124" s="19" t="s">
        <v>26</v>
      </c>
      <c r="H124" s="19">
        <v>5069</v>
      </c>
      <c r="I124" s="19">
        <v>8448</v>
      </c>
      <c r="J124" s="46">
        <v>405.52</v>
      </c>
      <c r="K124" s="46">
        <v>168.96</v>
      </c>
      <c r="L124" s="27">
        <v>25.35</v>
      </c>
      <c r="M124" s="47">
        <v>0.25</v>
      </c>
      <c r="N124" s="46">
        <v>149.95</v>
      </c>
      <c r="O124" s="50">
        <v>45931</v>
      </c>
      <c r="P124" s="50">
        <v>45962</v>
      </c>
      <c r="Q124" s="19">
        <v>2</v>
      </c>
    </row>
    <row r="125" ht="24" customHeight="1" spans="1:17">
      <c r="A125" s="19">
        <v>120</v>
      </c>
      <c r="B125" s="19"/>
      <c r="C125" s="23" t="s">
        <v>409</v>
      </c>
      <c r="D125" s="19" t="s">
        <v>23</v>
      </c>
      <c r="E125" s="27" t="s">
        <v>410</v>
      </c>
      <c r="F125" s="19" t="s">
        <v>411</v>
      </c>
      <c r="G125" s="19" t="s">
        <v>26</v>
      </c>
      <c r="H125" s="19">
        <v>5069</v>
      </c>
      <c r="I125" s="19">
        <v>8448</v>
      </c>
      <c r="J125" s="46">
        <v>405.52</v>
      </c>
      <c r="K125" s="46">
        <v>168.96</v>
      </c>
      <c r="L125" s="27">
        <v>25.35</v>
      </c>
      <c r="M125" s="47">
        <v>0.25</v>
      </c>
      <c r="N125" s="46">
        <v>149.95</v>
      </c>
      <c r="O125" s="50">
        <v>45931</v>
      </c>
      <c r="P125" s="50">
        <v>45962</v>
      </c>
      <c r="Q125" s="19">
        <v>2</v>
      </c>
    </row>
    <row r="126" ht="24" customHeight="1" spans="1:17">
      <c r="A126" s="19">
        <v>121</v>
      </c>
      <c r="B126" s="19"/>
      <c r="C126" s="23" t="s">
        <v>412</v>
      </c>
      <c r="D126" s="19" t="s">
        <v>23</v>
      </c>
      <c r="E126" s="35" t="s">
        <v>413</v>
      </c>
      <c r="F126" s="34" t="s">
        <v>414</v>
      </c>
      <c r="G126" s="19" t="s">
        <v>26</v>
      </c>
      <c r="H126" s="19">
        <v>5069</v>
      </c>
      <c r="I126" s="19">
        <v>8448</v>
      </c>
      <c r="J126" s="46">
        <v>405.52</v>
      </c>
      <c r="K126" s="46">
        <v>168.96</v>
      </c>
      <c r="L126" s="27">
        <v>25.35</v>
      </c>
      <c r="M126" s="47">
        <v>0.25</v>
      </c>
      <c r="N126" s="46">
        <v>149.95</v>
      </c>
      <c r="O126" s="50">
        <v>45931</v>
      </c>
      <c r="P126" s="50">
        <v>45962</v>
      </c>
      <c r="Q126" s="19">
        <v>2</v>
      </c>
    </row>
    <row r="127" ht="24" customHeight="1" spans="1:17">
      <c r="A127" s="19">
        <v>122</v>
      </c>
      <c r="B127" s="19"/>
      <c r="C127" s="23" t="s">
        <v>415</v>
      </c>
      <c r="D127" s="19" t="s">
        <v>23</v>
      </c>
      <c r="E127" s="27" t="s">
        <v>416</v>
      </c>
      <c r="F127" s="19" t="s">
        <v>417</v>
      </c>
      <c r="G127" s="19" t="s">
        <v>26</v>
      </c>
      <c r="H127" s="19">
        <v>5069</v>
      </c>
      <c r="I127" s="19">
        <v>8448</v>
      </c>
      <c r="J127" s="46">
        <v>405.52</v>
      </c>
      <c r="K127" s="46">
        <v>168.96</v>
      </c>
      <c r="L127" s="27">
        <v>25.35</v>
      </c>
      <c r="M127" s="47">
        <v>0.25</v>
      </c>
      <c r="N127" s="46">
        <v>149.95</v>
      </c>
      <c r="O127" s="50">
        <v>45931</v>
      </c>
      <c r="P127" s="50">
        <v>45962</v>
      </c>
      <c r="Q127" s="19">
        <v>2</v>
      </c>
    </row>
    <row r="128" ht="24" customHeight="1" spans="1:17">
      <c r="A128" s="19">
        <v>123</v>
      </c>
      <c r="B128" s="19" t="s">
        <v>418</v>
      </c>
      <c r="C128" s="24" t="s">
        <v>419</v>
      </c>
      <c r="D128" s="27" t="s">
        <v>40</v>
      </c>
      <c r="E128" s="27" t="s">
        <v>420</v>
      </c>
      <c r="F128" s="55" t="s">
        <v>421</v>
      </c>
      <c r="G128" s="19" t="s">
        <v>26</v>
      </c>
      <c r="H128" s="19">
        <v>5069</v>
      </c>
      <c r="I128" s="19">
        <v>8448</v>
      </c>
      <c r="J128" s="46">
        <v>405.52</v>
      </c>
      <c r="K128" s="46">
        <v>168.96</v>
      </c>
      <c r="L128" s="27">
        <v>25.35</v>
      </c>
      <c r="M128" s="47">
        <v>0.25</v>
      </c>
      <c r="N128" s="46">
        <v>149.95</v>
      </c>
      <c r="O128" s="50">
        <v>45931</v>
      </c>
      <c r="P128" s="50">
        <v>45962</v>
      </c>
      <c r="Q128" s="19">
        <v>2</v>
      </c>
    </row>
    <row r="129" ht="24" customHeight="1" spans="1:17">
      <c r="A129" s="19">
        <v>124</v>
      </c>
      <c r="B129" s="19"/>
      <c r="C129" s="49" t="s">
        <v>422</v>
      </c>
      <c r="D129" s="46" t="s">
        <v>40</v>
      </c>
      <c r="E129" s="57" t="s">
        <v>423</v>
      </c>
      <c r="F129" s="58" t="s">
        <v>424</v>
      </c>
      <c r="G129" s="19" t="s">
        <v>26</v>
      </c>
      <c r="H129" s="19">
        <v>5069</v>
      </c>
      <c r="I129" s="19">
        <v>8448</v>
      </c>
      <c r="J129" s="46">
        <v>405.52</v>
      </c>
      <c r="K129" s="46">
        <v>168.96</v>
      </c>
      <c r="L129" s="27">
        <v>25.35</v>
      </c>
      <c r="M129" s="47">
        <v>0.25</v>
      </c>
      <c r="N129" s="46">
        <v>149.95</v>
      </c>
      <c r="O129" s="50">
        <v>45931</v>
      </c>
      <c r="P129" s="50">
        <v>45962</v>
      </c>
      <c r="Q129" s="19">
        <v>2</v>
      </c>
    </row>
    <row r="130" ht="24" customHeight="1" spans="1:17">
      <c r="A130" s="19">
        <v>125</v>
      </c>
      <c r="B130" s="19"/>
      <c r="C130" s="23" t="s">
        <v>425</v>
      </c>
      <c r="D130" s="19" t="s">
        <v>40</v>
      </c>
      <c r="E130" s="27" t="s">
        <v>426</v>
      </c>
      <c r="F130" s="19" t="s">
        <v>427</v>
      </c>
      <c r="G130" s="19" t="s">
        <v>26</v>
      </c>
      <c r="H130" s="19">
        <v>5069</v>
      </c>
      <c r="I130" s="19">
        <v>8448</v>
      </c>
      <c r="J130" s="46">
        <v>405.52</v>
      </c>
      <c r="K130" s="46">
        <v>168.96</v>
      </c>
      <c r="L130" s="27">
        <v>25.35</v>
      </c>
      <c r="M130" s="47">
        <v>0.25</v>
      </c>
      <c r="N130" s="46">
        <v>149.95</v>
      </c>
      <c r="O130" s="50">
        <v>45931</v>
      </c>
      <c r="P130" s="50">
        <v>45962</v>
      </c>
      <c r="Q130" s="19">
        <v>2</v>
      </c>
    </row>
    <row r="131" ht="24" customHeight="1" spans="1:17">
      <c r="A131" s="19">
        <v>126</v>
      </c>
      <c r="B131" s="19"/>
      <c r="C131" s="23" t="s">
        <v>428</v>
      </c>
      <c r="D131" s="19" t="s">
        <v>23</v>
      </c>
      <c r="E131" s="27" t="s">
        <v>429</v>
      </c>
      <c r="F131" s="19" t="s">
        <v>430</v>
      </c>
      <c r="G131" s="19" t="s">
        <v>26</v>
      </c>
      <c r="H131" s="19">
        <v>5069</v>
      </c>
      <c r="I131" s="19">
        <v>8448</v>
      </c>
      <c r="J131" s="46">
        <v>405.52</v>
      </c>
      <c r="K131" s="46">
        <v>168.96</v>
      </c>
      <c r="L131" s="27">
        <v>25.35</v>
      </c>
      <c r="M131" s="47">
        <v>0.25</v>
      </c>
      <c r="N131" s="46">
        <v>149.95</v>
      </c>
      <c r="O131" s="50">
        <v>45931</v>
      </c>
      <c r="P131" s="50">
        <v>45962</v>
      </c>
      <c r="Q131" s="19">
        <v>2</v>
      </c>
    </row>
    <row r="132" ht="24" customHeight="1" spans="1:17">
      <c r="A132" s="19">
        <v>127</v>
      </c>
      <c r="B132" s="19"/>
      <c r="C132" s="23" t="s">
        <v>431</v>
      </c>
      <c r="D132" s="19" t="s">
        <v>23</v>
      </c>
      <c r="E132" s="27" t="s">
        <v>432</v>
      </c>
      <c r="F132" s="19" t="s">
        <v>433</v>
      </c>
      <c r="G132" s="19" t="s">
        <v>26</v>
      </c>
      <c r="H132" s="19">
        <v>5069</v>
      </c>
      <c r="I132" s="19">
        <v>8448</v>
      </c>
      <c r="J132" s="46">
        <v>405.52</v>
      </c>
      <c r="K132" s="46">
        <v>168.96</v>
      </c>
      <c r="L132" s="27">
        <v>25.35</v>
      </c>
      <c r="M132" s="47">
        <v>0.25</v>
      </c>
      <c r="N132" s="46">
        <v>149.95</v>
      </c>
      <c r="O132" s="50">
        <v>45931</v>
      </c>
      <c r="P132" s="50">
        <v>45962</v>
      </c>
      <c r="Q132" s="19">
        <v>2</v>
      </c>
    </row>
    <row r="133" ht="24" customHeight="1" spans="1:17">
      <c r="A133" s="19">
        <v>128</v>
      </c>
      <c r="B133" s="19"/>
      <c r="C133" s="23" t="s">
        <v>434</v>
      </c>
      <c r="D133" s="19" t="s">
        <v>23</v>
      </c>
      <c r="E133" s="27" t="s">
        <v>435</v>
      </c>
      <c r="F133" s="19" t="s">
        <v>436</v>
      </c>
      <c r="G133" s="19" t="s">
        <v>26</v>
      </c>
      <c r="H133" s="19">
        <v>5069</v>
      </c>
      <c r="I133" s="19">
        <v>8448</v>
      </c>
      <c r="J133" s="46">
        <v>405.52</v>
      </c>
      <c r="K133" s="46">
        <v>168.96</v>
      </c>
      <c r="L133" s="27">
        <v>25.35</v>
      </c>
      <c r="M133" s="47">
        <v>0.25</v>
      </c>
      <c r="N133" s="46">
        <v>149.95</v>
      </c>
      <c r="O133" s="50">
        <v>45931</v>
      </c>
      <c r="P133" s="50">
        <v>45962</v>
      </c>
      <c r="Q133" s="19">
        <v>2</v>
      </c>
    </row>
    <row r="134" ht="24" customHeight="1" spans="1:17">
      <c r="A134" s="19">
        <v>129</v>
      </c>
      <c r="B134" s="19"/>
      <c r="C134" s="23" t="s">
        <v>437</v>
      </c>
      <c r="D134" s="19" t="s">
        <v>23</v>
      </c>
      <c r="E134" s="27" t="s">
        <v>438</v>
      </c>
      <c r="F134" s="19" t="s">
        <v>439</v>
      </c>
      <c r="G134" s="19" t="s">
        <v>26</v>
      </c>
      <c r="H134" s="19">
        <v>5069</v>
      </c>
      <c r="I134" s="19">
        <v>8448</v>
      </c>
      <c r="J134" s="46">
        <v>405.52</v>
      </c>
      <c r="K134" s="46">
        <v>168.96</v>
      </c>
      <c r="L134" s="27">
        <v>25.35</v>
      </c>
      <c r="M134" s="47">
        <v>0.25</v>
      </c>
      <c r="N134" s="46">
        <v>149.95</v>
      </c>
      <c r="O134" s="50">
        <v>45931</v>
      </c>
      <c r="P134" s="50">
        <v>45962</v>
      </c>
      <c r="Q134" s="19">
        <v>2</v>
      </c>
    </row>
    <row r="135" ht="24" customHeight="1" spans="1:17">
      <c r="A135" s="19">
        <v>130</v>
      </c>
      <c r="B135" s="19"/>
      <c r="C135" s="23" t="s">
        <v>440</v>
      </c>
      <c r="D135" s="19" t="s">
        <v>23</v>
      </c>
      <c r="E135" s="27" t="s">
        <v>441</v>
      </c>
      <c r="F135" s="19" t="s">
        <v>442</v>
      </c>
      <c r="G135" s="19" t="s">
        <v>26</v>
      </c>
      <c r="H135" s="19">
        <v>5069</v>
      </c>
      <c r="I135" s="19">
        <v>8448</v>
      </c>
      <c r="J135" s="46">
        <v>405.52</v>
      </c>
      <c r="K135" s="46">
        <v>168.96</v>
      </c>
      <c r="L135" s="27">
        <v>25.35</v>
      </c>
      <c r="M135" s="47">
        <v>0.25</v>
      </c>
      <c r="N135" s="46">
        <v>149.95</v>
      </c>
      <c r="O135" s="50">
        <v>45931</v>
      </c>
      <c r="P135" s="50">
        <v>45962</v>
      </c>
      <c r="Q135" s="19">
        <v>2</v>
      </c>
    </row>
    <row r="136" ht="24" customHeight="1" spans="1:17">
      <c r="A136" s="19">
        <v>131</v>
      </c>
      <c r="B136" s="19"/>
      <c r="C136" s="23" t="s">
        <v>443</v>
      </c>
      <c r="D136" s="19" t="s">
        <v>23</v>
      </c>
      <c r="E136" s="27" t="s">
        <v>444</v>
      </c>
      <c r="F136" s="19" t="s">
        <v>445</v>
      </c>
      <c r="G136" s="19" t="s">
        <v>26</v>
      </c>
      <c r="H136" s="19">
        <v>5069</v>
      </c>
      <c r="I136" s="19">
        <v>8448</v>
      </c>
      <c r="J136" s="46">
        <v>405.52</v>
      </c>
      <c r="K136" s="46">
        <v>168.96</v>
      </c>
      <c r="L136" s="27">
        <v>25.35</v>
      </c>
      <c r="M136" s="47">
        <v>0.25</v>
      </c>
      <c r="N136" s="46">
        <v>149.95</v>
      </c>
      <c r="O136" s="50">
        <v>45931</v>
      </c>
      <c r="P136" s="50">
        <v>45962</v>
      </c>
      <c r="Q136" s="19">
        <v>2</v>
      </c>
    </row>
    <row r="137" ht="24" customHeight="1" spans="1:17">
      <c r="A137" s="19">
        <v>132</v>
      </c>
      <c r="B137" s="19"/>
      <c r="C137" s="23" t="s">
        <v>446</v>
      </c>
      <c r="D137" s="19" t="s">
        <v>23</v>
      </c>
      <c r="E137" s="27" t="s">
        <v>447</v>
      </c>
      <c r="F137" s="19" t="s">
        <v>448</v>
      </c>
      <c r="G137" s="19" t="s">
        <v>26</v>
      </c>
      <c r="H137" s="19">
        <v>5069</v>
      </c>
      <c r="I137" s="19">
        <v>8448</v>
      </c>
      <c r="J137" s="46">
        <v>405.52</v>
      </c>
      <c r="K137" s="46">
        <v>168.96</v>
      </c>
      <c r="L137" s="27">
        <v>25.35</v>
      </c>
      <c r="M137" s="47">
        <v>0.25</v>
      </c>
      <c r="N137" s="46">
        <v>149.95</v>
      </c>
      <c r="O137" s="50">
        <v>45931</v>
      </c>
      <c r="P137" s="50">
        <v>45962</v>
      </c>
      <c r="Q137" s="19">
        <v>2</v>
      </c>
    </row>
    <row r="138" ht="24" customHeight="1" spans="1:17">
      <c r="A138" s="19">
        <v>133</v>
      </c>
      <c r="B138" s="19"/>
      <c r="C138" s="23" t="s">
        <v>449</v>
      </c>
      <c r="D138" s="19" t="s">
        <v>23</v>
      </c>
      <c r="E138" s="27" t="s">
        <v>450</v>
      </c>
      <c r="F138" s="19" t="s">
        <v>451</v>
      </c>
      <c r="G138" s="19" t="s">
        <v>26</v>
      </c>
      <c r="H138" s="19">
        <v>5069</v>
      </c>
      <c r="I138" s="19">
        <v>8448</v>
      </c>
      <c r="J138" s="46">
        <v>405.52</v>
      </c>
      <c r="K138" s="46">
        <v>168.96</v>
      </c>
      <c r="L138" s="27">
        <v>25.35</v>
      </c>
      <c r="M138" s="47">
        <v>0.25</v>
      </c>
      <c r="N138" s="46">
        <v>149.95</v>
      </c>
      <c r="O138" s="50">
        <v>45931</v>
      </c>
      <c r="P138" s="50">
        <v>45962</v>
      </c>
      <c r="Q138" s="19">
        <v>2</v>
      </c>
    </row>
    <row r="139" ht="24" customHeight="1" spans="1:17">
      <c r="A139" s="19">
        <v>134</v>
      </c>
      <c r="B139" s="19"/>
      <c r="C139" s="23" t="s">
        <v>452</v>
      </c>
      <c r="D139" s="19" t="s">
        <v>23</v>
      </c>
      <c r="E139" s="27" t="s">
        <v>453</v>
      </c>
      <c r="F139" s="19" t="s">
        <v>454</v>
      </c>
      <c r="G139" s="19" t="s">
        <v>26</v>
      </c>
      <c r="H139" s="19">
        <v>5069</v>
      </c>
      <c r="I139" s="19">
        <v>8448</v>
      </c>
      <c r="J139" s="46">
        <v>405.52</v>
      </c>
      <c r="K139" s="46">
        <v>168.96</v>
      </c>
      <c r="L139" s="27">
        <v>25.35</v>
      </c>
      <c r="M139" s="47">
        <v>0.25</v>
      </c>
      <c r="N139" s="46">
        <v>149.95</v>
      </c>
      <c r="O139" s="50">
        <v>45931</v>
      </c>
      <c r="P139" s="50">
        <v>45962</v>
      </c>
      <c r="Q139" s="19">
        <v>2</v>
      </c>
    </row>
    <row r="140" ht="24" customHeight="1" spans="1:17">
      <c r="A140" s="19">
        <v>135</v>
      </c>
      <c r="B140" s="19"/>
      <c r="C140" s="23" t="s">
        <v>455</v>
      </c>
      <c r="D140" s="19" t="s">
        <v>23</v>
      </c>
      <c r="E140" s="27" t="s">
        <v>456</v>
      </c>
      <c r="F140" s="19" t="s">
        <v>457</v>
      </c>
      <c r="G140" s="19" t="s">
        <v>26</v>
      </c>
      <c r="H140" s="19">
        <v>5069</v>
      </c>
      <c r="I140" s="19">
        <v>8448</v>
      </c>
      <c r="J140" s="46">
        <v>405.52</v>
      </c>
      <c r="K140" s="46">
        <v>168.96</v>
      </c>
      <c r="L140" s="27">
        <v>25.35</v>
      </c>
      <c r="M140" s="47">
        <v>0.25</v>
      </c>
      <c r="N140" s="46">
        <v>149.95</v>
      </c>
      <c r="O140" s="50">
        <v>45931</v>
      </c>
      <c r="P140" s="50">
        <v>45962</v>
      </c>
      <c r="Q140" s="19">
        <v>2</v>
      </c>
    </row>
    <row r="141" ht="24" customHeight="1" spans="1:17">
      <c r="A141" s="19">
        <v>136</v>
      </c>
      <c r="B141" s="19" t="s">
        <v>458</v>
      </c>
      <c r="C141" s="23" t="s">
        <v>459</v>
      </c>
      <c r="D141" s="19" t="s">
        <v>23</v>
      </c>
      <c r="E141" s="27" t="s">
        <v>460</v>
      </c>
      <c r="F141" s="19" t="s">
        <v>461</v>
      </c>
      <c r="G141" s="19" t="s">
        <v>26</v>
      </c>
      <c r="H141" s="19">
        <v>5069</v>
      </c>
      <c r="I141" s="19">
        <v>8448</v>
      </c>
      <c r="J141" s="46">
        <v>405.52</v>
      </c>
      <c r="K141" s="46">
        <v>168.96</v>
      </c>
      <c r="L141" s="27">
        <v>25.35</v>
      </c>
      <c r="M141" s="47">
        <v>0.25</v>
      </c>
      <c r="N141" s="46">
        <v>149.95</v>
      </c>
      <c r="O141" s="50">
        <v>45931</v>
      </c>
      <c r="P141" s="50">
        <v>45962</v>
      </c>
      <c r="Q141" s="19">
        <v>2</v>
      </c>
    </row>
    <row r="142" ht="24" customHeight="1" spans="1:17">
      <c r="A142" s="19">
        <v>137</v>
      </c>
      <c r="B142" s="19"/>
      <c r="C142" s="23" t="s">
        <v>462</v>
      </c>
      <c r="D142" s="19" t="s">
        <v>23</v>
      </c>
      <c r="E142" s="27" t="s">
        <v>463</v>
      </c>
      <c r="F142" s="19" t="s">
        <v>464</v>
      </c>
      <c r="G142" s="19" t="s">
        <v>26</v>
      </c>
      <c r="H142" s="19">
        <v>5069</v>
      </c>
      <c r="I142" s="19">
        <v>8448</v>
      </c>
      <c r="J142" s="46">
        <v>405.52</v>
      </c>
      <c r="K142" s="46">
        <v>168.96</v>
      </c>
      <c r="L142" s="27">
        <v>25.35</v>
      </c>
      <c r="M142" s="47">
        <v>0.25</v>
      </c>
      <c r="N142" s="46">
        <v>149.95</v>
      </c>
      <c r="O142" s="50">
        <v>45931</v>
      </c>
      <c r="P142" s="50">
        <v>45962</v>
      </c>
      <c r="Q142" s="19">
        <v>2</v>
      </c>
    </row>
    <row r="143" ht="24" customHeight="1" spans="1:17">
      <c r="A143" s="19">
        <v>138</v>
      </c>
      <c r="B143" s="19"/>
      <c r="C143" s="23" t="s">
        <v>465</v>
      </c>
      <c r="D143" s="19" t="s">
        <v>23</v>
      </c>
      <c r="E143" s="27" t="s">
        <v>466</v>
      </c>
      <c r="F143" s="19" t="s">
        <v>467</v>
      </c>
      <c r="G143" s="19" t="s">
        <v>26</v>
      </c>
      <c r="H143" s="19">
        <v>5069</v>
      </c>
      <c r="I143" s="19">
        <v>8448</v>
      </c>
      <c r="J143" s="46">
        <v>405.52</v>
      </c>
      <c r="K143" s="46">
        <v>168.96</v>
      </c>
      <c r="L143" s="27">
        <v>25.35</v>
      </c>
      <c r="M143" s="47">
        <v>0.25</v>
      </c>
      <c r="N143" s="46">
        <v>149.95</v>
      </c>
      <c r="O143" s="50">
        <v>45931</v>
      </c>
      <c r="P143" s="50">
        <v>45962</v>
      </c>
      <c r="Q143" s="19">
        <v>2</v>
      </c>
    </row>
    <row r="144" ht="24" customHeight="1" spans="1:17">
      <c r="A144" s="19">
        <v>139</v>
      </c>
      <c r="B144" s="19"/>
      <c r="C144" s="23" t="s">
        <v>468</v>
      </c>
      <c r="D144" s="19" t="s">
        <v>23</v>
      </c>
      <c r="E144" s="27" t="s">
        <v>469</v>
      </c>
      <c r="F144" s="19" t="s">
        <v>470</v>
      </c>
      <c r="G144" s="19" t="s">
        <v>26</v>
      </c>
      <c r="H144" s="19">
        <v>5069</v>
      </c>
      <c r="I144" s="19">
        <v>8448</v>
      </c>
      <c r="J144" s="46">
        <v>405.52</v>
      </c>
      <c r="K144" s="46">
        <v>168.96</v>
      </c>
      <c r="L144" s="27">
        <v>25.35</v>
      </c>
      <c r="M144" s="47">
        <v>0.25</v>
      </c>
      <c r="N144" s="46">
        <v>149.95</v>
      </c>
      <c r="O144" s="50">
        <v>45931</v>
      </c>
      <c r="P144" s="50">
        <v>45962</v>
      </c>
      <c r="Q144" s="19">
        <v>2</v>
      </c>
    </row>
    <row r="145" ht="24" customHeight="1" spans="1:17">
      <c r="A145" s="19">
        <v>140</v>
      </c>
      <c r="B145" s="19"/>
      <c r="C145" s="23" t="s">
        <v>471</v>
      </c>
      <c r="D145" s="19" t="s">
        <v>23</v>
      </c>
      <c r="E145" s="27" t="s">
        <v>472</v>
      </c>
      <c r="F145" s="19" t="s">
        <v>473</v>
      </c>
      <c r="G145" s="19" t="s">
        <v>26</v>
      </c>
      <c r="H145" s="19">
        <v>5069</v>
      </c>
      <c r="I145" s="19">
        <v>8448</v>
      </c>
      <c r="J145" s="46">
        <v>405.52</v>
      </c>
      <c r="K145" s="46">
        <v>168.96</v>
      </c>
      <c r="L145" s="27">
        <v>25.35</v>
      </c>
      <c r="M145" s="47">
        <v>0.25</v>
      </c>
      <c r="N145" s="46">
        <v>149.95</v>
      </c>
      <c r="O145" s="50">
        <v>45931</v>
      </c>
      <c r="P145" s="50">
        <v>45962</v>
      </c>
      <c r="Q145" s="19">
        <v>2</v>
      </c>
    </row>
    <row r="146" ht="24" customHeight="1" spans="1:17">
      <c r="A146" s="19">
        <v>141</v>
      </c>
      <c r="B146" s="19"/>
      <c r="C146" s="23" t="s">
        <v>474</v>
      </c>
      <c r="D146" s="19" t="s">
        <v>23</v>
      </c>
      <c r="E146" s="27" t="s">
        <v>475</v>
      </c>
      <c r="F146" s="19" t="s">
        <v>476</v>
      </c>
      <c r="G146" s="19" t="s">
        <v>26</v>
      </c>
      <c r="H146" s="19">
        <v>5069</v>
      </c>
      <c r="I146" s="19">
        <v>8448</v>
      </c>
      <c r="J146" s="46">
        <v>405.52</v>
      </c>
      <c r="K146" s="46">
        <v>168.96</v>
      </c>
      <c r="L146" s="27">
        <v>25.35</v>
      </c>
      <c r="M146" s="47">
        <v>0.25</v>
      </c>
      <c r="N146" s="46">
        <v>149.95</v>
      </c>
      <c r="O146" s="50">
        <v>45931</v>
      </c>
      <c r="P146" s="50">
        <v>45962</v>
      </c>
      <c r="Q146" s="19">
        <v>2</v>
      </c>
    </row>
    <row r="147" ht="24" customHeight="1" spans="1:17">
      <c r="A147" s="19">
        <v>142</v>
      </c>
      <c r="B147" s="19"/>
      <c r="C147" s="23" t="s">
        <v>477</v>
      </c>
      <c r="D147" s="19" t="s">
        <v>23</v>
      </c>
      <c r="E147" s="27" t="s">
        <v>478</v>
      </c>
      <c r="F147" s="19" t="s">
        <v>479</v>
      </c>
      <c r="G147" s="19" t="s">
        <v>26</v>
      </c>
      <c r="H147" s="19">
        <v>5069</v>
      </c>
      <c r="I147" s="19">
        <v>8448</v>
      </c>
      <c r="J147" s="46">
        <v>405.52</v>
      </c>
      <c r="K147" s="46">
        <v>168.96</v>
      </c>
      <c r="L147" s="27">
        <v>25.35</v>
      </c>
      <c r="M147" s="47">
        <v>0.25</v>
      </c>
      <c r="N147" s="46">
        <v>149.95</v>
      </c>
      <c r="O147" s="50">
        <v>45931</v>
      </c>
      <c r="P147" s="50">
        <v>45962</v>
      </c>
      <c r="Q147" s="19">
        <v>2</v>
      </c>
    </row>
    <row r="148" ht="24" customHeight="1" spans="1:17">
      <c r="A148" s="19">
        <v>143</v>
      </c>
      <c r="B148" s="19"/>
      <c r="C148" s="23" t="s">
        <v>480</v>
      </c>
      <c r="D148" s="19" t="s">
        <v>23</v>
      </c>
      <c r="E148" s="27" t="s">
        <v>481</v>
      </c>
      <c r="F148" s="19" t="s">
        <v>482</v>
      </c>
      <c r="G148" s="19" t="s">
        <v>26</v>
      </c>
      <c r="H148" s="19">
        <v>5069</v>
      </c>
      <c r="I148" s="19">
        <v>8448</v>
      </c>
      <c r="J148" s="46">
        <v>405.52</v>
      </c>
      <c r="K148" s="46">
        <v>168.96</v>
      </c>
      <c r="L148" s="27">
        <v>25.35</v>
      </c>
      <c r="M148" s="47">
        <v>0.25</v>
      </c>
      <c r="N148" s="46">
        <v>149.95</v>
      </c>
      <c r="O148" s="50">
        <v>45931</v>
      </c>
      <c r="P148" s="50">
        <v>45962</v>
      </c>
      <c r="Q148" s="19">
        <v>2</v>
      </c>
    </row>
    <row r="149" ht="24" customHeight="1" spans="1:17">
      <c r="A149" s="19">
        <v>144</v>
      </c>
      <c r="B149" s="19"/>
      <c r="C149" s="23" t="s">
        <v>483</v>
      </c>
      <c r="D149" s="19" t="s">
        <v>23</v>
      </c>
      <c r="E149" s="27" t="s">
        <v>484</v>
      </c>
      <c r="F149" s="19" t="s">
        <v>485</v>
      </c>
      <c r="G149" s="19" t="s">
        <v>26</v>
      </c>
      <c r="H149" s="19">
        <v>5069</v>
      </c>
      <c r="I149" s="19">
        <v>8448</v>
      </c>
      <c r="J149" s="46">
        <v>405.52</v>
      </c>
      <c r="K149" s="46">
        <v>168.96</v>
      </c>
      <c r="L149" s="27">
        <v>25.35</v>
      </c>
      <c r="M149" s="47">
        <v>0.25</v>
      </c>
      <c r="N149" s="46">
        <v>149.95</v>
      </c>
      <c r="O149" s="50">
        <v>45931</v>
      </c>
      <c r="P149" s="50">
        <v>45962</v>
      </c>
      <c r="Q149" s="19">
        <v>2</v>
      </c>
    </row>
    <row r="150" ht="24" customHeight="1" spans="1:17">
      <c r="A150" s="19">
        <v>145</v>
      </c>
      <c r="B150" s="19"/>
      <c r="C150" s="23" t="s">
        <v>486</v>
      </c>
      <c r="D150" s="19" t="s">
        <v>23</v>
      </c>
      <c r="E150" s="27" t="s">
        <v>487</v>
      </c>
      <c r="F150" s="19" t="s">
        <v>488</v>
      </c>
      <c r="G150" s="19" t="s">
        <v>26</v>
      </c>
      <c r="H150" s="19">
        <v>5069</v>
      </c>
      <c r="I150" s="19">
        <v>8448</v>
      </c>
      <c r="J150" s="46">
        <v>405.52</v>
      </c>
      <c r="K150" s="46">
        <v>168.96</v>
      </c>
      <c r="L150" s="27">
        <v>25.35</v>
      </c>
      <c r="M150" s="47">
        <v>0.25</v>
      </c>
      <c r="N150" s="46">
        <v>149.95</v>
      </c>
      <c r="O150" s="50">
        <v>45931</v>
      </c>
      <c r="P150" s="50">
        <v>45962</v>
      </c>
      <c r="Q150" s="19">
        <v>2</v>
      </c>
    </row>
    <row r="151" ht="24" customHeight="1" spans="1:17">
      <c r="A151" s="19">
        <v>146</v>
      </c>
      <c r="B151" s="19"/>
      <c r="C151" s="23" t="s">
        <v>489</v>
      </c>
      <c r="D151" s="19" t="s">
        <v>23</v>
      </c>
      <c r="E151" s="27" t="s">
        <v>490</v>
      </c>
      <c r="F151" s="19" t="s">
        <v>491</v>
      </c>
      <c r="G151" s="19" t="s">
        <v>26</v>
      </c>
      <c r="H151" s="19">
        <v>5069</v>
      </c>
      <c r="I151" s="19">
        <v>8448</v>
      </c>
      <c r="J151" s="46">
        <v>405.52</v>
      </c>
      <c r="K151" s="46">
        <v>168.96</v>
      </c>
      <c r="L151" s="27">
        <v>25.35</v>
      </c>
      <c r="M151" s="47">
        <v>0.25</v>
      </c>
      <c r="N151" s="46">
        <v>149.95</v>
      </c>
      <c r="O151" s="50">
        <v>45931</v>
      </c>
      <c r="P151" s="50">
        <v>45962</v>
      </c>
      <c r="Q151" s="19">
        <v>2</v>
      </c>
    </row>
    <row r="152" ht="24" customHeight="1" spans="1:17">
      <c r="A152" s="19">
        <v>147</v>
      </c>
      <c r="B152" s="19"/>
      <c r="C152" s="23" t="s">
        <v>492</v>
      </c>
      <c r="D152" s="19" t="s">
        <v>23</v>
      </c>
      <c r="E152" s="27" t="s">
        <v>493</v>
      </c>
      <c r="F152" s="19" t="s">
        <v>494</v>
      </c>
      <c r="G152" s="19" t="s">
        <v>26</v>
      </c>
      <c r="H152" s="19">
        <v>5069</v>
      </c>
      <c r="I152" s="19">
        <v>8448</v>
      </c>
      <c r="J152" s="46">
        <v>405.52</v>
      </c>
      <c r="K152" s="46">
        <v>168.96</v>
      </c>
      <c r="L152" s="27">
        <v>25.35</v>
      </c>
      <c r="M152" s="47">
        <v>0.25</v>
      </c>
      <c r="N152" s="46">
        <v>149.95</v>
      </c>
      <c r="O152" s="50">
        <v>45931</v>
      </c>
      <c r="P152" s="50">
        <v>45962</v>
      </c>
      <c r="Q152" s="19">
        <v>2</v>
      </c>
    </row>
    <row r="153" ht="24" customHeight="1" spans="1:17">
      <c r="A153" s="19">
        <v>148</v>
      </c>
      <c r="B153" s="19"/>
      <c r="C153" s="23" t="s">
        <v>495</v>
      </c>
      <c r="D153" s="19" t="s">
        <v>23</v>
      </c>
      <c r="E153" s="27" t="s">
        <v>496</v>
      </c>
      <c r="F153" s="19" t="s">
        <v>497</v>
      </c>
      <c r="G153" s="19" t="s">
        <v>26</v>
      </c>
      <c r="H153" s="19">
        <v>5069</v>
      </c>
      <c r="I153" s="19">
        <v>8448</v>
      </c>
      <c r="J153" s="46">
        <v>405.52</v>
      </c>
      <c r="K153" s="46">
        <v>168.96</v>
      </c>
      <c r="L153" s="27">
        <v>25.35</v>
      </c>
      <c r="M153" s="47">
        <v>0.25</v>
      </c>
      <c r="N153" s="46">
        <v>149.95</v>
      </c>
      <c r="O153" s="50">
        <v>45931</v>
      </c>
      <c r="P153" s="50">
        <v>45962</v>
      </c>
      <c r="Q153" s="19">
        <v>2</v>
      </c>
    </row>
    <row r="154" ht="24" customHeight="1" spans="1:17">
      <c r="A154" s="19">
        <v>149</v>
      </c>
      <c r="B154" s="19"/>
      <c r="C154" s="23" t="s">
        <v>498</v>
      </c>
      <c r="D154" s="19" t="s">
        <v>40</v>
      </c>
      <c r="E154" s="27" t="s">
        <v>499</v>
      </c>
      <c r="F154" s="19" t="s">
        <v>500</v>
      </c>
      <c r="G154" s="19" t="s">
        <v>26</v>
      </c>
      <c r="H154" s="19">
        <v>5069</v>
      </c>
      <c r="I154" s="19">
        <v>8448</v>
      </c>
      <c r="J154" s="46">
        <v>405.52</v>
      </c>
      <c r="K154" s="46">
        <v>168.96</v>
      </c>
      <c r="L154" s="27">
        <v>25.35</v>
      </c>
      <c r="M154" s="47">
        <v>0.25</v>
      </c>
      <c r="N154" s="46">
        <v>149.95</v>
      </c>
      <c r="O154" s="50">
        <v>45931</v>
      </c>
      <c r="P154" s="50">
        <v>45962</v>
      </c>
      <c r="Q154" s="19">
        <v>2</v>
      </c>
    </row>
    <row r="155" ht="24" customHeight="1" spans="1:17">
      <c r="A155" s="19">
        <v>150</v>
      </c>
      <c r="B155" s="19"/>
      <c r="C155" s="23" t="s">
        <v>501</v>
      </c>
      <c r="D155" s="19" t="s">
        <v>23</v>
      </c>
      <c r="E155" s="27" t="s">
        <v>502</v>
      </c>
      <c r="F155" s="19" t="s">
        <v>503</v>
      </c>
      <c r="G155" s="19" t="s">
        <v>26</v>
      </c>
      <c r="H155" s="19">
        <v>5069</v>
      </c>
      <c r="I155" s="19">
        <v>8448</v>
      </c>
      <c r="J155" s="46">
        <v>405.52</v>
      </c>
      <c r="K155" s="46">
        <v>168.96</v>
      </c>
      <c r="L155" s="27">
        <v>25.35</v>
      </c>
      <c r="M155" s="47">
        <v>0.25</v>
      </c>
      <c r="N155" s="46">
        <v>149.95</v>
      </c>
      <c r="O155" s="50">
        <v>45931</v>
      </c>
      <c r="P155" s="50">
        <v>45962</v>
      </c>
      <c r="Q155" s="19">
        <v>2</v>
      </c>
    </row>
    <row r="156" ht="24" customHeight="1" spans="1:17">
      <c r="A156" s="19">
        <v>151</v>
      </c>
      <c r="B156" s="19"/>
      <c r="C156" s="23" t="s">
        <v>504</v>
      </c>
      <c r="D156" s="19" t="s">
        <v>23</v>
      </c>
      <c r="E156" s="27" t="s">
        <v>505</v>
      </c>
      <c r="F156" s="19" t="s">
        <v>506</v>
      </c>
      <c r="G156" s="19" t="s">
        <v>26</v>
      </c>
      <c r="H156" s="19">
        <v>5069</v>
      </c>
      <c r="I156" s="19">
        <v>8448</v>
      </c>
      <c r="J156" s="46">
        <v>405.52</v>
      </c>
      <c r="K156" s="46">
        <v>168.96</v>
      </c>
      <c r="L156" s="27">
        <v>25.35</v>
      </c>
      <c r="M156" s="47">
        <v>0.25</v>
      </c>
      <c r="N156" s="46">
        <v>149.95</v>
      </c>
      <c r="O156" s="50">
        <v>45931</v>
      </c>
      <c r="P156" s="50">
        <v>45962</v>
      </c>
      <c r="Q156" s="19">
        <v>2</v>
      </c>
    </row>
    <row r="157" ht="24" customHeight="1" spans="1:17">
      <c r="A157" s="19">
        <v>152</v>
      </c>
      <c r="B157" s="19"/>
      <c r="C157" s="23" t="s">
        <v>507</v>
      </c>
      <c r="D157" s="19" t="s">
        <v>23</v>
      </c>
      <c r="E157" s="27" t="s">
        <v>508</v>
      </c>
      <c r="F157" s="19" t="s">
        <v>509</v>
      </c>
      <c r="G157" s="19" t="s">
        <v>26</v>
      </c>
      <c r="H157" s="19">
        <v>5069</v>
      </c>
      <c r="I157" s="19">
        <v>8448</v>
      </c>
      <c r="J157" s="46">
        <v>405.52</v>
      </c>
      <c r="K157" s="46">
        <v>168.96</v>
      </c>
      <c r="L157" s="27">
        <v>25.35</v>
      </c>
      <c r="M157" s="47">
        <v>0.25</v>
      </c>
      <c r="N157" s="46">
        <v>149.95</v>
      </c>
      <c r="O157" s="50">
        <v>45931</v>
      </c>
      <c r="P157" s="50">
        <v>45962</v>
      </c>
      <c r="Q157" s="19">
        <v>2</v>
      </c>
    </row>
    <row r="158" ht="24" customHeight="1" spans="1:17">
      <c r="A158" s="19">
        <v>153</v>
      </c>
      <c r="B158" s="19"/>
      <c r="C158" s="23" t="s">
        <v>510</v>
      </c>
      <c r="D158" s="19" t="s">
        <v>23</v>
      </c>
      <c r="E158" s="27" t="s">
        <v>511</v>
      </c>
      <c r="F158" s="19" t="s">
        <v>512</v>
      </c>
      <c r="G158" s="19" t="s">
        <v>26</v>
      </c>
      <c r="H158" s="19">
        <v>5069</v>
      </c>
      <c r="I158" s="19">
        <v>8448</v>
      </c>
      <c r="J158" s="46">
        <v>405.52</v>
      </c>
      <c r="K158" s="46">
        <v>168.96</v>
      </c>
      <c r="L158" s="27">
        <v>25.35</v>
      </c>
      <c r="M158" s="47">
        <v>0.25</v>
      </c>
      <c r="N158" s="46">
        <v>149.95</v>
      </c>
      <c r="O158" s="50">
        <v>45931</v>
      </c>
      <c r="P158" s="50">
        <v>45962</v>
      </c>
      <c r="Q158" s="19">
        <v>2</v>
      </c>
    </row>
    <row r="159" ht="24" customHeight="1" spans="1:17">
      <c r="A159" s="19">
        <v>154</v>
      </c>
      <c r="B159" s="19"/>
      <c r="C159" s="23" t="s">
        <v>513</v>
      </c>
      <c r="D159" s="19" t="s">
        <v>23</v>
      </c>
      <c r="E159" s="27" t="s">
        <v>514</v>
      </c>
      <c r="F159" s="19" t="s">
        <v>515</v>
      </c>
      <c r="G159" s="19" t="s">
        <v>26</v>
      </c>
      <c r="H159" s="19">
        <v>5069</v>
      </c>
      <c r="I159" s="19">
        <v>8448</v>
      </c>
      <c r="J159" s="46">
        <v>405.52</v>
      </c>
      <c r="K159" s="46">
        <v>168.96</v>
      </c>
      <c r="L159" s="27">
        <v>25.35</v>
      </c>
      <c r="M159" s="47">
        <v>0.25</v>
      </c>
      <c r="N159" s="46">
        <v>149.95</v>
      </c>
      <c r="O159" s="50">
        <v>45931</v>
      </c>
      <c r="P159" s="50">
        <v>45962</v>
      </c>
      <c r="Q159" s="19">
        <v>2</v>
      </c>
    </row>
    <row r="160" ht="24" customHeight="1" spans="1:17">
      <c r="A160" s="19">
        <v>155</v>
      </c>
      <c r="B160" s="19"/>
      <c r="C160" s="23" t="s">
        <v>516</v>
      </c>
      <c r="D160" s="19" t="s">
        <v>23</v>
      </c>
      <c r="E160" s="35" t="s">
        <v>517</v>
      </c>
      <c r="F160" s="35" t="s">
        <v>518</v>
      </c>
      <c r="G160" s="19" t="s">
        <v>26</v>
      </c>
      <c r="H160" s="19">
        <v>5069</v>
      </c>
      <c r="I160" s="19">
        <v>8448</v>
      </c>
      <c r="J160" s="46">
        <v>405.52</v>
      </c>
      <c r="K160" s="46">
        <v>168.96</v>
      </c>
      <c r="L160" s="27">
        <v>25.35</v>
      </c>
      <c r="M160" s="47">
        <v>0.25</v>
      </c>
      <c r="N160" s="46">
        <v>149.95</v>
      </c>
      <c r="O160" s="50">
        <v>45931</v>
      </c>
      <c r="P160" s="50">
        <v>45962</v>
      </c>
      <c r="Q160" s="19">
        <v>2</v>
      </c>
    </row>
    <row r="161" ht="24" customHeight="1" spans="1:17">
      <c r="A161" s="19">
        <v>156</v>
      </c>
      <c r="B161" s="19" t="s">
        <v>519</v>
      </c>
      <c r="C161" s="23" t="s">
        <v>520</v>
      </c>
      <c r="D161" s="19" t="s">
        <v>23</v>
      </c>
      <c r="E161" s="27" t="s">
        <v>521</v>
      </c>
      <c r="F161" s="19" t="s">
        <v>522</v>
      </c>
      <c r="G161" s="19" t="s">
        <v>26</v>
      </c>
      <c r="H161" s="19">
        <v>5069</v>
      </c>
      <c r="I161" s="19">
        <v>8448</v>
      </c>
      <c r="J161" s="46">
        <v>405.52</v>
      </c>
      <c r="K161" s="46">
        <v>168.96</v>
      </c>
      <c r="L161" s="27">
        <v>25.35</v>
      </c>
      <c r="M161" s="47">
        <v>0.25</v>
      </c>
      <c r="N161" s="46">
        <v>149.95</v>
      </c>
      <c r="O161" s="50">
        <v>45931</v>
      </c>
      <c r="P161" s="50">
        <v>45962</v>
      </c>
      <c r="Q161" s="19">
        <v>2</v>
      </c>
    </row>
    <row r="162" ht="24" customHeight="1" spans="1:17">
      <c r="A162" s="19">
        <v>157</v>
      </c>
      <c r="B162" s="19"/>
      <c r="C162" s="23" t="s">
        <v>523</v>
      </c>
      <c r="D162" s="19" t="s">
        <v>40</v>
      </c>
      <c r="E162" s="27" t="s">
        <v>524</v>
      </c>
      <c r="F162" s="19" t="s">
        <v>525</v>
      </c>
      <c r="G162" s="19" t="s">
        <v>26</v>
      </c>
      <c r="H162" s="19">
        <v>5069</v>
      </c>
      <c r="I162" s="19">
        <v>8448</v>
      </c>
      <c r="J162" s="46">
        <v>405.52</v>
      </c>
      <c r="K162" s="46">
        <v>168.96</v>
      </c>
      <c r="L162" s="27">
        <v>25.35</v>
      </c>
      <c r="M162" s="47">
        <v>0.25</v>
      </c>
      <c r="N162" s="46">
        <v>149.95</v>
      </c>
      <c r="O162" s="50">
        <v>45931</v>
      </c>
      <c r="P162" s="50">
        <v>45962</v>
      </c>
      <c r="Q162" s="19">
        <v>2</v>
      </c>
    </row>
    <row r="163" ht="24" customHeight="1" spans="1:17">
      <c r="A163" s="19">
        <v>158</v>
      </c>
      <c r="B163" s="19"/>
      <c r="C163" s="23" t="s">
        <v>526</v>
      </c>
      <c r="D163" s="19" t="s">
        <v>40</v>
      </c>
      <c r="E163" s="27" t="s">
        <v>527</v>
      </c>
      <c r="F163" s="19" t="s">
        <v>528</v>
      </c>
      <c r="G163" s="19" t="s">
        <v>26</v>
      </c>
      <c r="H163" s="19">
        <v>5069</v>
      </c>
      <c r="I163" s="19">
        <v>8448</v>
      </c>
      <c r="J163" s="46">
        <v>405.52</v>
      </c>
      <c r="K163" s="46">
        <v>168.96</v>
      </c>
      <c r="L163" s="27">
        <v>25.35</v>
      </c>
      <c r="M163" s="47">
        <v>0.25</v>
      </c>
      <c r="N163" s="46">
        <v>149.95</v>
      </c>
      <c r="O163" s="50">
        <v>45931</v>
      </c>
      <c r="P163" s="50">
        <v>45962</v>
      </c>
      <c r="Q163" s="19">
        <v>2</v>
      </c>
    </row>
    <row r="164" ht="24" customHeight="1" spans="1:17">
      <c r="A164" s="19">
        <v>159</v>
      </c>
      <c r="B164" s="19" t="s">
        <v>529</v>
      </c>
      <c r="C164" s="23" t="s">
        <v>530</v>
      </c>
      <c r="D164" s="19" t="s">
        <v>40</v>
      </c>
      <c r="E164" s="27" t="s">
        <v>531</v>
      </c>
      <c r="F164" s="19" t="s">
        <v>532</v>
      </c>
      <c r="G164" s="19" t="s">
        <v>26</v>
      </c>
      <c r="H164" s="19">
        <v>5069</v>
      </c>
      <c r="I164" s="19">
        <v>8448</v>
      </c>
      <c r="J164" s="46">
        <v>405.52</v>
      </c>
      <c r="K164" s="46">
        <v>168.96</v>
      </c>
      <c r="L164" s="27">
        <v>25.35</v>
      </c>
      <c r="M164" s="47">
        <v>0.25</v>
      </c>
      <c r="N164" s="46">
        <v>149.95</v>
      </c>
      <c r="O164" s="50">
        <v>45962</v>
      </c>
      <c r="P164" s="50">
        <v>45962</v>
      </c>
      <c r="Q164" s="19">
        <v>1</v>
      </c>
    </row>
    <row r="165" ht="24" customHeight="1" spans="1:17">
      <c r="A165" s="19">
        <v>160</v>
      </c>
      <c r="B165" s="19"/>
      <c r="C165" s="23" t="s">
        <v>533</v>
      </c>
      <c r="D165" s="19" t="s">
        <v>23</v>
      </c>
      <c r="E165" s="27" t="s">
        <v>534</v>
      </c>
      <c r="F165" s="19" t="s">
        <v>535</v>
      </c>
      <c r="G165" s="19" t="s">
        <v>26</v>
      </c>
      <c r="H165" s="19">
        <v>5069</v>
      </c>
      <c r="I165" s="19">
        <v>8448</v>
      </c>
      <c r="J165" s="46">
        <v>405.52</v>
      </c>
      <c r="K165" s="46">
        <v>168.96</v>
      </c>
      <c r="L165" s="27">
        <v>25.35</v>
      </c>
      <c r="M165" s="47">
        <v>0.25</v>
      </c>
      <c r="N165" s="46">
        <v>149.95</v>
      </c>
      <c r="O165" s="50">
        <v>45962</v>
      </c>
      <c r="P165" s="50">
        <v>45962</v>
      </c>
      <c r="Q165" s="19">
        <v>1</v>
      </c>
    </row>
    <row r="166" ht="24" customHeight="1" spans="1:17">
      <c r="A166" s="19">
        <v>161</v>
      </c>
      <c r="B166" s="19" t="s">
        <v>536</v>
      </c>
      <c r="C166" s="23" t="s">
        <v>537</v>
      </c>
      <c r="D166" s="19" t="s">
        <v>40</v>
      </c>
      <c r="E166" s="57" t="s">
        <v>538</v>
      </c>
      <c r="F166" s="57" t="s">
        <v>539</v>
      </c>
      <c r="G166" s="19" t="s">
        <v>26</v>
      </c>
      <c r="H166" s="58">
        <v>5069</v>
      </c>
      <c r="I166" s="58">
        <v>8448</v>
      </c>
      <c r="J166" s="46">
        <f t="shared" ref="J166:J189" si="13">H166*0.08</f>
        <v>405.52</v>
      </c>
      <c r="K166" s="46">
        <f t="shared" ref="K166:K189" si="14">I166*0.02</f>
        <v>168.96</v>
      </c>
      <c r="L166" s="46">
        <f t="shared" ref="L166:L189" si="15">H166*0.005</f>
        <v>25.345</v>
      </c>
      <c r="M166" s="47">
        <v>0.25</v>
      </c>
      <c r="N166" s="46">
        <v>149.95</v>
      </c>
      <c r="O166" s="48">
        <v>45901</v>
      </c>
      <c r="P166" s="50">
        <v>45963</v>
      </c>
      <c r="Q166" s="68">
        <v>3</v>
      </c>
    </row>
    <row r="167" ht="24" customHeight="1" spans="1:17">
      <c r="A167" s="19">
        <v>162</v>
      </c>
      <c r="B167" s="19"/>
      <c r="C167" s="23" t="s">
        <v>540</v>
      </c>
      <c r="D167" s="19" t="s">
        <v>40</v>
      </c>
      <c r="E167" s="57" t="s">
        <v>541</v>
      </c>
      <c r="F167" s="57" t="s">
        <v>542</v>
      </c>
      <c r="G167" s="19" t="s">
        <v>26</v>
      </c>
      <c r="H167" s="59">
        <v>6067.33</v>
      </c>
      <c r="I167" s="58">
        <v>8448</v>
      </c>
      <c r="J167" s="46">
        <f>H167*0.08</f>
        <v>485.3864</v>
      </c>
      <c r="K167" s="46">
        <f>I167*0.02</f>
        <v>168.96</v>
      </c>
      <c r="L167" s="46">
        <f>H167*0.005</f>
        <v>30.33665</v>
      </c>
      <c r="M167" s="47">
        <v>0.25</v>
      </c>
      <c r="N167" s="46">
        <v>171.17</v>
      </c>
      <c r="O167" s="48">
        <v>45901</v>
      </c>
      <c r="P167" s="50">
        <v>45963</v>
      </c>
      <c r="Q167" s="68">
        <v>3</v>
      </c>
    </row>
    <row r="168" ht="24" customHeight="1" spans="1:17">
      <c r="A168" s="19">
        <v>163</v>
      </c>
      <c r="B168" s="19"/>
      <c r="C168" s="23" t="s">
        <v>543</v>
      </c>
      <c r="D168" s="19" t="s">
        <v>40</v>
      </c>
      <c r="E168" s="57" t="s">
        <v>544</v>
      </c>
      <c r="F168" s="57" t="s">
        <v>545</v>
      </c>
      <c r="G168" s="19" t="s">
        <v>26</v>
      </c>
      <c r="H168" s="59">
        <v>5799.33</v>
      </c>
      <c r="I168" s="58">
        <v>8448</v>
      </c>
      <c r="J168" s="46">
        <f>H168*0.08</f>
        <v>463.9464</v>
      </c>
      <c r="K168" s="46">
        <f>I168*0.02</f>
        <v>168.96</v>
      </c>
      <c r="L168" s="46">
        <f>H168*0.005</f>
        <v>28.99665</v>
      </c>
      <c r="M168" s="47">
        <v>0.25</v>
      </c>
      <c r="N168" s="46">
        <v>165.47</v>
      </c>
      <c r="O168" s="48">
        <v>45901</v>
      </c>
      <c r="P168" s="50">
        <v>45963</v>
      </c>
      <c r="Q168" s="68">
        <v>3</v>
      </c>
    </row>
    <row r="169" ht="24" customHeight="1" spans="1:17">
      <c r="A169" s="19">
        <v>164</v>
      </c>
      <c r="B169" s="19" t="s">
        <v>546</v>
      </c>
      <c r="C169" s="23" t="s">
        <v>547</v>
      </c>
      <c r="D169" s="19" t="s">
        <v>23</v>
      </c>
      <c r="E169" s="57" t="s">
        <v>548</v>
      </c>
      <c r="F169" s="57" t="s">
        <v>549</v>
      </c>
      <c r="G169" s="35" t="s">
        <v>26</v>
      </c>
      <c r="H169" s="60">
        <v>5069</v>
      </c>
      <c r="I169" s="58">
        <v>8448</v>
      </c>
      <c r="J169" s="46">
        <f>H169*0.08</f>
        <v>405.52</v>
      </c>
      <c r="K169" s="46">
        <f>I169*0.02</f>
        <v>168.96</v>
      </c>
      <c r="L169" s="46">
        <f>H169*0.005</f>
        <v>25.345</v>
      </c>
      <c r="M169" s="47">
        <v>0.25</v>
      </c>
      <c r="N169" s="46">
        <v>149.95</v>
      </c>
      <c r="O169" s="48">
        <v>45901</v>
      </c>
      <c r="P169" s="50">
        <v>45963</v>
      </c>
      <c r="Q169" s="68">
        <v>3</v>
      </c>
    </row>
    <row r="170" ht="24" customHeight="1" spans="1:17">
      <c r="A170" s="19">
        <v>165</v>
      </c>
      <c r="B170" s="19" t="s">
        <v>550</v>
      </c>
      <c r="C170" s="23" t="s">
        <v>551</v>
      </c>
      <c r="D170" s="19" t="s">
        <v>40</v>
      </c>
      <c r="E170" s="57" t="s">
        <v>552</v>
      </c>
      <c r="F170" s="57" t="s">
        <v>553</v>
      </c>
      <c r="G170" s="61" t="s">
        <v>26</v>
      </c>
      <c r="H170" s="58">
        <v>5069</v>
      </c>
      <c r="I170" s="58">
        <v>8448</v>
      </c>
      <c r="J170" s="46">
        <f>H170*0.08</f>
        <v>405.52</v>
      </c>
      <c r="K170" s="46">
        <f>I170*0.02</f>
        <v>168.96</v>
      </c>
      <c r="L170" s="46">
        <f>H170*0.005</f>
        <v>25.345</v>
      </c>
      <c r="M170" s="47">
        <v>0.25</v>
      </c>
      <c r="N170" s="46">
        <v>149.95</v>
      </c>
      <c r="O170" s="48">
        <v>45901</v>
      </c>
      <c r="P170" s="50">
        <v>45963</v>
      </c>
      <c r="Q170" s="68">
        <v>3</v>
      </c>
    </row>
    <row r="171" ht="24" customHeight="1" spans="1:17">
      <c r="A171" s="19">
        <v>166</v>
      </c>
      <c r="B171" s="19"/>
      <c r="C171" s="23" t="s">
        <v>554</v>
      </c>
      <c r="D171" s="19" t="s">
        <v>40</v>
      </c>
      <c r="E171" s="57" t="s">
        <v>555</v>
      </c>
      <c r="F171" s="57" t="s">
        <v>556</v>
      </c>
      <c r="G171" s="61" t="s">
        <v>26</v>
      </c>
      <c r="H171" s="58">
        <v>5069</v>
      </c>
      <c r="I171" s="58">
        <v>8448</v>
      </c>
      <c r="J171" s="46">
        <f>H171*0.08</f>
        <v>405.52</v>
      </c>
      <c r="K171" s="46">
        <f>I171*0.02</f>
        <v>168.96</v>
      </c>
      <c r="L171" s="46">
        <f>H171*0.005</f>
        <v>25.345</v>
      </c>
      <c r="M171" s="47">
        <v>0.25</v>
      </c>
      <c r="N171" s="46">
        <v>149.95</v>
      </c>
      <c r="O171" s="50">
        <v>45963</v>
      </c>
      <c r="P171" s="50">
        <v>45963</v>
      </c>
      <c r="Q171" s="68">
        <v>1</v>
      </c>
    </row>
    <row r="172" ht="24" customHeight="1" spans="1:17">
      <c r="A172" s="19">
        <v>167</v>
      </c>
      <c r="B172" s="19" t="s">
        <v>557</v>
      </c>
      <c r="C172" s="23" t="s">
        <v>558</v>
      </c>
      <c r="D172" s="19" t="s">
        <v>23</v>
      </c>
      <c r="E172" s="57" t="s">
        <v>559</v>
      </c>
      <c r="F172" s="57" t="s">
        <v>560</v>
      </c>
      <c r="G172" s="35" t="s">
        <v>26</v>
      </c>
      <c r="H172" s="58">
        <v>5069</v>
      </c>
      <c r="I172" s="58">
        <v>8448</v>
      </c>
      <c r="J172" s="46">
        <f>H172*0.08</f>
        <v>405.52</v>
      </c>
      <c r="K172" s="46">
        <f>I172*0.02</f>
        <v>168.96</v>
      </c>
      <c r="L172" s="46">
        <f>H172*0.005</f>
        <v>25.345</v>
      </c>
      <c r="M172" s="47">
        <v>0.25</v>
      </c>
      <c r="N172" s="46">
        <v>149.95</v>
      </c>
      <c r="O172" s="48">
        <v>45901</v>
      </c>
      <c r="P172" s="50">
        <v>45963</v>
      </c>
      <c r="Q172" s="68">
        <v>3</v>
      </c>
    </row>
    <row r="173" ht="36" customHeight="1" spans="1:17">
      <c r="A173" s="19">
        <v>168</v>
      </c>
      <c r="B173" s="62" t="s">
        <v>561</v>
      </c>
      <c r="C173" s="63" t="s">
        <v>562</v>
      </c>
      <c r="D173" s="19" t="s">
        <v>40</v>
      </c>
      <c r="E173" s="57" t="s">
        <v>563</v>
      </c>
      <c r="F173" s="57" t="s">
        <v>564</v>
      </c>
      <c r="G173" s="35" t="s">
        <v>26</v>
      </c>
      <c r="H173" s="58">
        <v>5069</v>
      </c>
      <c r="I173" s="58">
        <v>8448</v>
      </c>
      <c r="J173" s="46">
        <f>H173*0.08</f>
        <v>405.52</v>
      </c>
      <c r="K173" s="46">
        <f>I173*0.02</f>
        <v>168.96</v>
      </c>
      <c r="L173" s="46">
        <f>H173*0.005</f>
        <v>25.345</v>
      </c>
      <c r="M173" s="47">
        <v>0.25</v>
      </c>
      <c r="N173" s="46">
        <v>149.95</v>
      </c>
      <c r="O173" s="48">
        <v>45901</v>
      </c>
      <c r="P173" s="50">
        <v>45963</v>
      </c>
      <c r="Q173" s="68">
        <v>3</v>
      </c>
    </row>
    <row r="174" ht="24" customHeight="1" spans="1:17">
      <c r="A174" s="19">
        <v>169</v>
      </c>
      <c r="B174" s="62" t="s">
        <v>565</v>
      </c>
      <c r="C174" s="63" t="s">
        <v>566</v>
      </c>
      <c r="D174" s="19" t="s">
        <v>23</v>
      </c>
      <c r="E174" s="57" t="s">
        <v>567</v>
      </c>
      <c r="F174" s="57" t="s">
        <v>568</v>
      </c>
      <c r="G174" s="35" t="s">
        <v>26</v>
      </c>
      <c r="H174" s="58">
        <v>5069</v>
      </c>
      <c r="I174" s="58">
        <v>8448</v>
      </c>
      <c r="J174" s="46">
        <f>H174*0.08</f>
        <v>405.52</v>
      </c>
      <c r="K174" s="46">
        <f>I174*0.02</f>
        <v>168.96</v>
      </c>
      <c r="L174" s="46">
        <f>H174*0.005</f>
        <v>25.345</v>
      </c>
      <c r="M174" s="47">
        <v>0.25</v>
      </c>
      <c r="N174" s="46">
        <v>149.95</v>
      </c>
      <c r="O174" s="48">
        <v>45901</v>
      </c>
      <c r="P174" s="50">
        <v>45963</v>
      </c>
      <c r="Q174" s="68">
        <v>3</v>
      </c>
    </row>
    <row r="175" ht="24" customHeight="1" spans="1:17">
      <c r="A175" s="19">
        <v>170</v>
      </c>
      <c r="B175" s="62"/>
      <c r="C175" s="63" t="s">
        <v>569</v>
      </c>
      <c r="D175" s="19" t="s">
        <v>23</v>
      </c>
      <c r="E175" s="57" t="s">
        <v>570</v>
      </c>
      <c r="F175" s="57" t="s">
        <v>571</v>
      </c>
      <c r="G175" s="35" t="s">
        <v>26</v>
      </c>
      <c r="H175" s="58">
        <v>5069</v>
      </c>
      <c r="I175" s="58">
        <v>8448</v>
      </c>
      <c r="J175" s="46">
        <f>H175*0.08</f>
        <v>405.52</v>
      </c>
      <c r="K175" s="46">
        <f>I175*0.02</f>
        <v>168.96</v>
      </c>
      <c r="L175" s="46">
        <f>H175*0.005</f>
        <v>25.345</v>
      </c>
      <c r="M175" s="47">
        <v>0.25</v>
      </c>
      <c r="N175" s="46">
        <v>149.95</v>
      </c>
      <c r="O175" s="48">
        <v>45901</v>
      </c>
      <c r="P175" s="50">
        <v>45963</v>
      </c>
      <c r="Q175" s="68">
        <v>3</v>
      </c>
    </row>
    <row r="176" ht="24" customHeight="1" spans="1:17">
      <c r="A176" s="19">
        <v>171</v>
      </c>
      <c r="B176" s="62" t="s">
        <v>572</v>
      </c>
      <c r="C176" s="63" t="s">
        <v>573</v>
      </c>
      <c r="D176" s="62" t="s">
        <v>40</v>
      </c>
      <c r="E176" s="57" t="s">
        <v>574</v>
      </c>
      <c r="F176" s="57" t="s">
        <v>575</v>
      </c>
      <c r="G176" s="62" t="s">
        <v>26</v>
      </c>
      <c r="H176" s="58">
        <v>5069</v>
      </c>
      <c r="I176" s="58">
        <v>8448</v>
      </c>
      <c r="J176" s="46">
        <f>H176*0.08</f>
        <v>405.52</v>
      </c>
      <c r="K176" s="46">
        <f>I176*0.02</f>
        <v>168.96</v>
      </c>
      <c r="L176" s="46">
        <f>H176*0.005</f>
        <v>25.345</v>
      </c>
      <c r="M176" s="47">
        <v>0.25</v>
      </c>
      <c r="N176" s="46">
        <v>149.95</v>
      </c>
      <c r="O176" s="48">
        <v>45901</v>
      </c>
      <c r="P176" s="50">
        <v>45963</v>
      </c>
      <c r="Q176" s="68">
        <v>3</v>
      </c>
    </row>
    <row r="177" ht="24" customHeight="1" spans="1:17">
      <c r="A177" s="19">
        <v>172</v>
      </c>
      <c r="B177" s="62"/>
      <c r="C177" s="63" t="s">
        <v>576</v>
      </c>
      <c r="D177" s="62" t="s">
        <v>40</v>
      </c>
      <c r="E177" s="57" t="s">
        <v>577</v>
      </c>
      <c r="F177" s="57" t="s">
        <v>578</v>
      </c>
      <c r="G177" s="62" t="s">
        <v>26</v>
      </c>
      <c r="H177" s="58">
        <v>5069</v>
      </c>
      <c r="I177" s="58">
        <v>8448</v>
      </c>
      <c r="J177" s="46">
        <f>H177*0.08</f>
        <v>405.52</v>
      </c>
      <c r="K177" s="46">
        <f>I177*0.02</f>
        <v>168.96</v>
      </c>
      <c r="L177" s="46">
        <f>H177*0.005</f>
        <v>25.345</v>
      </c>
      <c r="M177" s="47">
        <v>0.25</v>
      </c>
      <c r="N177" s="46">
        <v>149.95</v>
      </c>
      <c r="O177" s="48">
        <v>45901</v>
      </c>
      <c r="P177" s="50">
        <v>45963</v>
      </c>
      <c r="Q177" s="68">
        <v>3</v>
      </c>
    </row>
    <row r="178" ht="24" customHeight="1" spans="1:17">
      <c r="A178" s="19">
        <v>173</v>
      </c>
      <c r="B178" s="62"/>
      <c r="C178" s="63" t="s">
        <v>579</v>
      </c>
      <c r="D178" s="62" t="s">
        <v>23</v>
      </c>
      <c r="E178" s="57" t="s">
        <v>580</v>
      </c>
      <c r="F178" s="57" t="s">
        <v>581</v>
      </c>
      <c r="G178" s="62" t="s">
        <v>26</v>
      </c>
      <c r="H178" s="58">
        <v>5069</v>
      </c>
      <c r="I178" s="58">
        <v>8448</v>
      </c>
      <c r="J178" s="46">
        <f>H178*0.08</f>
        <v>405.52</v>
      </c>
      <c r="K178" s="46">
        <f>I178*0.02</f>
        <v>168.96</v>
      </c>
      <c r="L178" s="46">
        <f>H178*0.005</f>
        <v>25.345</v>
      </c>
      <c r="M178" s="47">
        <v>0.25</v>
      </c>
      <c r="N178" s="46">
        <v>149.95</v>
      </c>
      <c r="O178" s="48">
        <v>45901</v>
      </c>
      <c r="P178" s="50">
        <v>45963</v>
      </c>
      <c r="Q178" s="68">
        <v>3</v>
      </c>
    </row>
    <row r="179" ht="24" customHeight="1" spans="1:17">
      <c r="A179" s="19">
        <v>174</v>
      </c>
      <c r="B179" s="62"/>
      <c r="C179" s="63" t="s">
        <v>582</v>
      </c>
      <c r="D179" s="62" t="s">
        <v>23</v>
      </c>
      <c r="E179" s="57" t="s">
        <v>583</v>
      </c>
      <c r="F179" s="57" t="s">
        <v>584</v>
      </c>
      <c r="G179" s="62" t="s">
        <v>26</v>
      </c>
      <c r="H179" s="58">
        <v>5069</v>
      </c>
      <c r="I179" s="58">
        <v>8448</v>
      </c>
      <c r="J179" s="46">
        <f>H179*0.08</f>
        <v>405.52</v>
      </c>
      <c r="K179" s="46">
        <f>I179*0.02</f>
        <v>168.96</v>
      </c>
      <c r="L179" s="46">
        <f>H179*0.005</f>
        <v>25.345</v>
      </c>
      <c r="M179" s="47">
        <v>0.25</v>
      </c>
      <c r="N179" s="46">
        <v>149.95</v>
      </c>
      <c r="O179" s="48">
        <v>45901</v>
      </c>
      <c r="P179" s="50">
        <v>45963</v>
      </c>
      <c r="Q179" s="68">
        <v>3</v>
      </c>
    </row>
    <row r="180" ht="24" customHeight="1" spans="1:17">
      <c r="A180" s="19">
        <v>175</v>
      </c>
      <c r="B180" s="62"/>
      <c r="C180" s="63" t="s">
        <v>585</v>
      </c>
      <c r="D180" s="62" t="s">
        <v>23</v>
      </c>
      <c r="E180" s="57" t="s">
        <v>586</v>
      </c>
      <c r="F180" s="57" t="s">
        <v>587</v>
      </c>
      <c r="G180" s="62" t="s">
        <v>26</v>
      </c>
      <c r="H180" s="58">
        <v>5069</v>
      </c>
      <c r="I180" s="58">
        <v>8448</v>
      </c>
      <c r="J180" s="46">
        <f>H180*0.08</f>
        <v>405.52</v>
      </c>
      <c r="K180" s="46">
        <f>I180*0.02</f>
        <v>168.96</v>
      </c>
      <c r="L180" s="46">
        <f>H180*0.005</f>
        <v>25.345</v>
      </c>
      <c r="M180" s="47">
        <v>0.25</v>
      </c>
      <c r="N180" s="46">
        <v>149.95</v>
      </c>
      <c r="O180" s="48">
        <v>45901</v>
      </c>
      <c r="P180" s="50">
        <v>45963</v>
      </c>
      <c r="Q180" s="68">
        <v>3</v>
      </c>
    </row>
    <row r="181" ht="36" customHeight="1" spans="1:17">
      <c r="A181" s="19">
        <v>176</v>
      </c>
      <c r="B181" s="62" t="s">
        <v>588</v>
      </c>
      <c r="C181" s="63" t="s">
        <v>589</v>
      </c>
      <c r="D181" s="62" t="s">
        <v>23</v>
      </c>
      <c r="E181" s="57" t="s">
        <v>590</v>
      </c>
      <c r="F181" s="57" t="s">
        <v>591</v>
      </c>
      <c r="G181" s="35" t="s">
        <v>26</v>
      </c>
      <c r="H181" s="58">
        <v>5069</v>
      </c>
      <c r="I181" s="58">
        <v>8448</v>
      </c>
      <c r="J181" s="46">
        <f>H181*0.08</f>
        <v>405.52</v>
      </c>
      <c r="K181" s="46">
        <f>I181*0.02</f>
        <v>168.96</v>
      </c>
      <c r="L181" s="46">
        <f>H181*0.005</f>
        <v>25.345</v>
      </c>
      <c r="M181" s="47">
        <v>0.25</v>
      </c>
      <c r="N181" s="46">
        <v>149.95</v>
      </c>
      <c r="O181" s="48">
        <v>45901</v>
      </c>
      <c r="P181" s="50">
        <v>45963</v>
      </c>
      <c r="Q181" s="68">
        <v>3</v>
      </c>
    </row>
    <row r="182" ht="24" customHeight="1" spans="1:17">
      <c r="A182" s="64">
        <v>177</v>
      </c>
      <c r="B182" s="65" t="s">
        <v>592</v>
      </c>
      <c r="C182" s="66" t="s">
        <v>593</v>
      </c>
      <c r="D182" s="64" t="s">
        <v>40</v>
      </c>
      <c r="E182" s="67" t="s">
        <v>594</v>
      </c>
      <c r="F182" s="68" t="s">
        <v>595</v>
      </c>
      <c r="G182" s="19" t="s">
        <v>26</v>
      </c>
      <c r="H182" s="58">
        <v>5069</v>
      </c>
      <c r="I182" s="58">
        <v>8448</v>
      </c>
      <c r="J182" s="46">
        <f>H182*0.08</f>
        <v>405.52</v>
      </c>
      <c r="K182" s="46">
        <f>I182*0.02</f>
        <v>168.96</v>
      </c>
      <c r="L182" s="46">
        <f>H182*0.005</f>
        <v>25.345</v>
      </c>
      <c r="M182" s="47">
        <v>0.25</v>
      </c>
      <c r="N182" s="46">
        <v>149.95</v>
      </c>
      <c r="O182" s="48">
        <v>45901</v>
      </c>
      <c r="P182" s="50">
        <v>45963</v>
      </c>
      <c r="Q182" s="68">
        <v>3</v>
      </c>
    </row>
    <row r="183" ht="24" customHeight="1" spans="1:17">
      <c r="A183" s="19">
        <v>178</v>
      </c>
      <c r="B183" s="62" t="s">
        <v>596</v>
      </c>
      <c r="C183" s="63" t="s">
        <v>597</v>
      </c>
      <c r="D183" s="62" t="s">
        <v>23</v>
      </c>
      <c r="E183" s="57" t="s">
        <v>598</v>
      </c>
      <c r="F183" s="69" t="s">
        <v>599</v>
      </c>
      <c r="G183" s="19" t="s">
        <v>26</v>
      </c>
      <c r="H183" s="58">
        <v>5069</v>
      </c>
      <c r="I183" s="58">
        <v>8448</v>
      </c>
      <c r="J183" s="46">
        <f>H183*0.08</f>
        <v>405.52</v>
      </c>
      <c r="K183" s="46">
        <f>I183*0.02</f>
        <v>168.96</v>
      </c>
      <c r="L183" s="46">
        <f>H183*0.005</f>
        <v>25.345</v>
      </c>
      <c r="M183" s="47">
        <v>0.25</v>
      </c>
      <c r="N183" s="46">
        <v>149.95</v>
      </c>
      <c r="O183" s="48">
        <v>45901</v>
      </c>
      <c r="P183" s="50">
        <v>45963</v>
      </c>
      <c r="Q183" s="68">
        <v>3</v>
      </c>
    </row>
    <row r="184" ht="24" customHeight="1" spans="1:17">
      <c r="A184" s="19">
        <v>179</v>
      </c>
      <c r="B184" s="62"/>
      <c r="C184" s="63" t="s">
        <v>600</v>
      </c>
      <c r="D184" s="62" t="s">
        <v>23</v>
      </c>
      <c r="E184" s="57" t="s">
        <v>601</v>
      </c>
      <c r="F184" s="69" t="s">
        <v>602</v>
      </c>
      <c r="G184" s="35" t="s">
        <v>26</v>
      </c>
      <c r="H184" s="58">
        <v>5069</v>
      </c>
      <c r="I184" s="58">
        <v>8448</v>
      </c>
      <c r="J184" s="46">
        <f>H184*0.08</f>
        <v>405.52</v>
      </c>
      <c r="K184" s="46">
        <f>I184*0.02</f>
        <v>168.96</v>
      </c>
      <c r="L184" s="46">
        <f>H184*0.005</f>
        <v>25.345</v>
      </c>
      <c r="M184" s="47">
        <v>0.25</v>
      </c>
      <c r="N184" s="46">
        <v>149.95</v>
      </c>
      <c r="O184" s="50">
        <v>45963</v>
      </c>
      <c r="P184" s="50">
        <v>45963</v>
      </c>
      <c r="Q184" s="68">
        <v>1</v>
      </c>
    </row>
    <row r="185" ht="24" customHeight="1" spans="1:17">
      <c r="A185" s="19">
        <v>180</v>
      </c>
      <c r="B185" s="62" t="s">
        <v>603</v>
      </c>
      <c r="C185" s="63" t="s">
        <v>604</v>
      </c>
      <c r="D185" s="62" t="s">
        <v>40</v>
      </c>
      <c r="E185" s="57" t="s">
        <v>605</v>
      </c>
      <c r="F185" s="69" t="s">
        <v>606</v>
      </c>
      <c r="G185" s="19" t="s">
        <v>26</v>
      </c>
      <c r="H185" s="58">
        <v>5069</v>
      </c>
      <c r="I185" s="58">
        <v>8448</v>
      </c>
      <c r="J185" s="46">
        <f>H185*0.08</f>
        <v>405.52</v>
      </c>
      <c r="K185" s="46">
        <f>I185*0.02</f>
        <v>168.96</v>
      </c>
      <c r="L185" s="46">
        <f>H185*0.005</f>
        <v>25.345</v>
      </c>
      <c r="M185" s="47">
        <v>0.25</v>
      </c>
      <c r="N185" s="46">
        <v>149.95</v>
      </c>
      <c r="O185" s="48">
        <v>45901</v>
      </c>
      <c r="P185" s="50">
        <v>45963</v>
      </c>
      <c r="Q185" s="68">
        <v>3</v>
      </c>
    </row>
    <row r="186" ht="24" customHeight="1" spans="1:17">
      <c r="A186" s="19">
        <v>181</v>
      </c>
      <c r="B186" s="62" t="s">
        <v>607</v>
      </c>
      <c r="C186" s="63" t="s">
        <v>608</v>
      </c>
      <c r="D186" s="62" t="s">
        <v>23</v>
      </c>
      <c r="E186" s="57" t="s">
        <v>609</v>
      </c>
      <c r="F186" s="69" t="s">
        <v>610</v>
      </c>
      <c r="G186" s="19" t="s">
        <v>26</v>
      </c>
      <c r="H186" s="58">
        <v>5069</v>
      </c>
      <c r="I186" s="58">
        <v>8448</v>
      </c>
      <c r="J186" s="46">
        <f>H186*0.08</f>
        <v>405.52</v>
      </c>
      <c r="K186" s="46">
        <f>I186*0.02</f>
        <v>168.96</v>
      </c>
      <c r="L186" s="46">
        <f>H186*0.005</f>
        <v>25.345</v>
      </c>
      <c r="M186" s="47">
        <v>0.25</v>
      </c>
      <c r="N186" s="46">
        <v>149.95</v>
      </c>
      <c r="O186" s="48">
        <v>45901</v>
      </c>
      <c r="P186" s="50">
        <v>45963</v>
      </c>
      <c r="Q186" s="68">
        <v>3</v>
      </c>
    </row>
    <row r="187" ht="24" customHeight="1" spans="1:17">
      <c r="A187" s="19">
        <v>182</v>
      </c>
      <c r="B187" s="62"/>
      <c r="C187" s="63" t="s">
        <v>611</v>
      </c>
      <c r="D187" s="62" t="s">
        <v>23</v>
      </c>
      <c r="E187" s="57" t="s">
        <v>612</v>
      </c>
      <c r="F187" s="69" t="s">
        <v>613</v>
      </c>
      <c r="G187" s="19" t="s">
        <v>26</v>
      </c>
      <c r="H187" s="58">
        <v>5069</v>
      </c>
      <c r="I187" s="58">
        <v>8448</v>
      </c>
      <c r="J187" s="46">
        <f>H187*0.08</f>
        <v>405.52</v>
      </c>
      <c r="K187" s="46">
        <f>I187*0.02</f>
        <v>168.96</v>
      </c>
      <c r="L187" s="46">
        <f>H187*0.005</f>
        <v>25.345</v>
      </c>
      <c r="M187" s="47">
        <v>0.25</v>
      </c>
      <c r="N187" s="46">
        <v>149.95</v>
      </c>
      <c r="O187" s="50">
        <v>45963</v>
      </c>
      <c r="P187" s="50">
        <v>45963</v>
      </c>
      <c r="Q187" s="68">
        <v>1</v>
      </c>
    </row>
    <row r="188" ht="24" customHeight="1" spans="1:17">
      <c r="A188" s="19">
        <v>183</v>
      </c>
      <c r="B188" s="62"/>
      <c r="C188" s="63" t="s">
        <v>614</v>
      </c>
      <c r="D188" s="62" t="s">
        <v>23</v>
      </c>
      <c r="E188" s="57" t="s">
        <v>615</v>
      </c>
      <c r="F188" s="69" t="s">
        <v>616</v>
      </c>
      <c r="G188" s="19" t="s">
        <v>26</v>
      </c>
      <c r="H188" s="58">
        <v>5069</v>
      </c>
      <c r="I188" s="58">
        <v>8448</v>
      </c>
      <c r="J188" s="46">
        <f>H188*0.08</f>
        <v>405.52</v>
      </c>
      <c r="K188" s="46">
        <f>I188*0.02</f>
        <v>168.96</v>
      </c>
      <c r="L188" s="46">
        <f>H188*0.005</f>
        <v>25.345</v>
      </c>
      <c r="M188" s="47">
        <v>0.25</v>
      </c>
      <c r="N188" s="46">
        <v>149.95</v>
      </c>
      <c r="O188" s="50">
        <v>45963</v>
      </c>
      <c r="P188" s="50">
        <v>45963</v>
      </c>
      <c r="Q188" s="68">
        <v>1</v>
      </c>
    </row>
    <row r="189" ht="36" customHeight="1" spans="1:17">
      <c r="A189" s="19">
        <v>184</v>
      </c>
      <c r="B189" s="62" t="s">
        <v>617</v>
      </c>
      <c r="C189" s="63" t="s">
        <v>618</v>
      </c>
      <c r="D189" s="62" t="s">
        <v>23</v>
      </c>
      <c r="E189" s="57" t="s">
        <v>619</v>
      </c>
      <c r="F189" s="69" t="s">
        <v>620</v>
      </c>
      <c r="G189" s="19" t="s">
        <v>26</v>
      </c>
      <c r="H189" s="58">
        <v>5069</v>
      </c>
      <c r="I189" s="58">
        <v>8448</v>
      </c>
      <c r="J189" s="46">
        <f>H189*0.08</f>
        <v>405.52</v>
      </c>
      <c r="K189" s="46">
        <f>I189*0.02</f>
        <v>168.96</v>
      </c>
      <c r="L189" s="46">
        <f>H189*0.005</f>
        <v>25.345</v>
      </c>
      <c r="M189" s="47">
        <v>0.25</v>
      </c>
      <c r="N189" s="46">
        <v>149.95</v>
      </c>
      <c r="O189" s="50">
        <v>45931</v>
      </c>
      <c r="P189" s="50">
        <v>45963</v>
      </c>
      <c r="Q189" s="68">
        <v>2</v>
      </c>
    </row>
  </sheetData>
  <autoFilter ref="A5:Q189"/>
  <mergeCells count="46">
    <mergeCell ref="A1:Q1"/>
    <mergeCell ref="H2:I2"/>
    <mergeCell ref="J2:L2"/>
    <mergeCell ref="O5:P5"/>
    <mergeCell ref="A2:A4"/>
    <mergeCell ref="B2:B4"/>
    <mergeCell ref="B6:B25"/>
    <mergeCell ref="B26:B36"/>
    <mergeCell ref="B37:B38"/>
    <mergeCell ref="B39:B41"/>
    <mergeCell ref="B42:B44"/>
    <mergeCell ref="B49:B50"/>
    <mergeCell ref="B51:B70"/>
    <mergeCell ref="B71:B84"/>
    <mergeCell ref="B86:B95"/>
    <mergeCell ref="B97:B103"/>
    <mergeCell ref="B106:B107"/>
    <mergeCell ref="B109:B110"/>
    <mergeCell ref="B112:B113"/>
    <mergeCell ref="B114:B117"/>
    <mergeCell ref="B118:B121"/>
    <mergeCell ref="B122:B127"/>
    <mergeCell ref="B128:B140"/>
    <mergeCell ref="B141:B160"/>
    <mergeCell ref="B161:B163"/>
    <mergeCell ref="B164:B165"/>
    <mergeCell ref="B166:B168"/>
    <mergeCell ref="B170:B171"/>
    <mergeCell ref="B174:B175"/>
    <mergeCell ref="B176:B180"/>
    <mergeCell ref="B183:B184"/>
    <mergeCell ref="B186:B188"/>
    <mergeCell ref="C2:C4"/>
    <mergeCell ref="D2:D4"/>
    <mergeCell ref="E2:E4"/>
    <mergeCell ref="F2:F4"/>
    <mergeCell ref="G2:G4"/>
    <mergeCell ref="H3:H4"/>
    <mergeCell ref="I3:I4"/>
    <mergeCell ref="J3:J4"/>
    <mergeCell ref="K3:K4"/>
    <mergeCell ref="L3:L4"/>
    <mergeCell ref="M2:M4"/>
    <mergeCell ref="N2:N4"/>
    <mergeCell ref="Q2:Q4"/>
    <mergeCell ref="O2:P3"/>
  </mergeCells>
  <conditionalFormatting sqref="F12:F14 C6:C10 E6:E11 E15:E17 C16:C17 C18:F25">
    <cfRule type="expression" dxfId="0" priority="1" stopIfTrue="1">
      <formula>AND(COUNTIF($B$6:$B$10,C6)+COUNTIF(#REF!,C6)&gt;1,NOT(ISBLANK(C6)))</formula>
    </cfRule>
  </conditionalFormatting>
  <dataValidations count="1">
    <dataValidation type="list" allowBlank="1" showInputMessage="1" showErrorMessage="1" sqref="D96 D121 D128">
      <formula1>"男,女"</formula1>
    </dataValidation>
  </dataValidations>
  <printOptions horizontalCentered="1"/>
  <pageMargins left="0.354166666666667" right="0.354166666666667" top="0.590277777777778" bottom="0.393055555555556" header="0.313888888888889" footer="0.313888888888889"/>
  <pageSetup paperSize="9" scale="71" fitToHeight="0" orientation="landscape" horizontalDpi="600" verticalDpi="300"/>
  <headerFooter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扩围专项补贴人员花名册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2021-06-08T06:02:00Z</cp:lastPrinted>
  <dcterms:modified xsi:type="dcterms:W3CDTF">2026-01-06T09:23:46Z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2052-9.1.0.5111</vt:lpwstr>
  </property>
  <property fmtid="{D5CDD505-2E9C-101B-9397-08002B2CF9AE}" pid="3" name="ICV">
    <vt:lpwstr>5053D7CCA85241EDA1956921C903B59C</vt:lpwstr>
  </property>
  <property fmtid="{D5CDD505-2E9C-101B-9397-08002B2CF9AE}" pid="4" name="commondata">
    <vt:lpwstr>eyJoZGlkIjoiNzgyODg0ZjQ3MGI0YmEzOTc1MWI3MDAxNmM3OTY4MTMifQ==</vt:lpwstr>
  </property>
</Properties>
</file>